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EIA\Desktop\SÃO JOSÉ 2025\BARRACÃO DE MÁQUINAS\ORÇAMENTO FINAL\"/>
    </mc:Choice>
  </mc:AlternateContent>
  <bookViews>
    <workbookView xWindow="-120" yWindow="-120" windowWidth="20730" windowHeight="11040"/>
  </bookViews>
  <sheets>
    <sheet name="Plan1" sheetId="1" r:id="rId1"/>
    <sheet name="Plan2" sheetId="2" r:id="rId2"/>
  </sheets>
  <externalReferences>
    <externalReference r:id="rId3"/>
    <externalReference r:id="rId4"/>
  </externalReferences>
  <definedNames>
    <definedName name="ACOMPANHAMENTO" hidden="1">IF(VALUE([1]MENU!$O$4)=2,"BM","PLE")</definedName>
    <definedName name="_xlnm.Print_Area" localSheetId="0">Plan1!$A$2:$G$176</definedName>
    <definedName name="ORÇAMENTO.BancoRef" hidden="1">Plan1!#REF!</definedName>
    <definedName name="REFERENCIA.Descricao" hidden="1">IF(ISNUMBER(Plan1!$AD1),OFFSET(INDIRECT(ORÇAMENTO.BancoRef),Plan1!$AD1-1,3,1),Plan1!$AD1)</definedName>
    <definedName name="TIPOORCAMENTO" hidden="1">IF(VALUE([2]MENU!$O$3)=2,"Licitado","Proposto")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8" i="1" l="1"/>
  <c r="G16" i="1"/>
  <c r="G163" i="1" l="1"/>
  <c r="G164" i="1"/>
  <c r="G165" i="1"/>
  <c r="G166" i="1"/>
  <c r="G167" i="1"/>
  <c r="G149" i="1"/>
  <c r="G156" i="1"/>
  <c r="G157" i="1"/>
  <c r="G158" i="1"/>
  <c r="G159" i="1"/>
  <c r="G160" i="1"/>
  <c r="G148" i="1"/>
  <c r="G129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84" i="1"/>
  <c r="H162" i="1" l="1"/>
  <c r="G71" i="1" l="1"/>
  <c r="G74" i="1"/>
  <c r="G44" i="1" l="1"/>
  <c r="G51" i="1"/>
  <c r="G32" i="1"/>
  <c r="G37" i="1"/>
  <c r="G36" i="1"/>
  <c r="G35" i="1"/>
  <c r="G34" i="1"/>
  <c r="G31" i="1"/>
  <c r="G30" i="1"/>
  <c r="G29" i="1"/>
  <c r="G28" i="1"/>
  <c r="G38" i="1"/>
  <c r="G19" i="1"/>
  <c r="G130" i="1" l="1"/>
  <c r="G119" i="1" l="1"/>
  <c r="J49" i="2" l="1"/>
  <c r="Q38" i="2"/>
  <c r="Q36" i="2"/>
  <c r="Q18" i="2"/>
  <c r="G73" i="1" l="1"/>
  <c r="G17" i="1" l="1"/>
  <c r="G18" i="1"/>
  <c r="G22" i="1"/>
  <c r="G23" i="1"/>
  <c r="G27" i="1"/>
  <c r="G41" i="1"/>
  <c r="G42" i="1"/>
  <c r="G43" i="1"/>
  <c r="G45" i="1"/>
  <c r="G47" i="1"/>
  <c r="G48" i="1"/>
  <c r="G49" i="1"/>
  <c r="G50" i="1"/>
  <c r="G53" i="1"/>
  <c r="G56" i="1"/>
  <c r="H55" i="1" s="1"/>
  <c r="G59" i="1"/>
  <c r="G60" i="1"/>
  <c r="G63" i="1"/>
  <c r="G64" i="1"/>
  <c r="G67" i="1"/>
  <c r="G68" i="1"/>
  <c r="G69" i="1"/>
  <c r="G70" i="1"/>
  <c r="G72" i="1"/>
  <c r="G77" i="1"/>
  <c r="G78" i="1"/>
  <c r="G79" i="1"/>
  <c r="G80" i="1"/>
  <c r="G120" i="1"/>
  <c r="G121" i="1"/>
  <c r="G122" i="1"/>
  <c r="G123" i="1"/>
  <c r="G124" i="1"/>
  <c r="G125" i="1"/>
  <c r="G126" i="1"/>
  <c r="G127" i="1"/>
  <c r="G128" i="1"/>
  <c r="G131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50" i="1"/>
  <c r="G151" i="1"/>
  <c r="G152" i="1"/>
  <c r="G153" i="1"/>
  <c r="G154" i="1"/>
  <c r="G155" i="1"/>
  <c r="G15" i="1"/>
  <c r="H133" i="1" l="1"/>
  <c r="H82" i="1"/>
  <c r="H62" i="1"/>
  <c r="H76" i="1"/>
  <c r="H66" i="1"/>
  <c r="H58" i="1"/>
  <c r="H39" i="1"/>
  <c r="H25" i="1"/>
  <c r="H21" i="1"/>
  <c r="H14" i="1"/>
  <c r="M39" i="2"/>
  <c r="F39" i="2"/>
  <c r="O25" i="2"/>
  <c r="O27" i="2" s="1"/>
  <c r="O39" i="2" s="1"/>
  <c r="L25" i="2"/>
  <c r="L27" i="2" s="1"/>
  <c r="L39" i="2" s="1"/>
  <c r="O42" i="2" s="1"/>
  <c r="G25" i="2"/>
  <c r="G27" i="2" s="1"/>
  <c r="G39" i="2" s="1"/>
  <c r="E25" i="2"/>
  <c r="E27" i="2" s="1"/>
  <c r="E39" i="2" s="1"/>
  <c r="G41" i="2" s="1"/>
  <c r="H170" i="1" l="1"/>
</calcChain>
</file>

<file path=xl/sharedStrings.xml><?xml version="1.0" encoding="utf-8"?>
<sst xmlns="http://schemas.openxmlformats.org/spreadsheetml/2006/main" count="356" uniqueCount="238">
  <si>
    <t>DESCRIÇÃO</t>
  </si>
  <si>
    <t>UNID.</t>
  </si>
  <si>
    <t>1.1.</t>
  </si>
  <si>
    <t>SERVIÇOS PRELIMINARES</t>
  </si>
  <si>
    <t>SERVIÇOS DE SOLO</t>
  </si>
  <si>
    <t>ESCAVAÇÃO MANUAL DE VALA COM PROFUNDIDADE MENOR OU IGUAL A 1,30 M. AF_02/2021</t>
  </si>
  <si>
    <t>1.4.</t>
  </si>
  <si>
    <t>INFRAESTRUTURA</t>
  </si>
  <si>
    <t>1.4.1.</t>
  </si>
  <si>
    <t>1.4.2.</t>
  </si>
  <si>
    <t>1.4.3.</t>
  </si>
  <si>
    <t>VIGA BALDRAME</t>
  </si>
  <si>
    <t>1.5.</t>
  </si>
  <si>
    <t>1.5.1.</t>
  </si>
  <si>
    <t>ARMAÇÃO DE PILAR OU VIGA DE ESTRUTURA CONVENCIONAL DE CONCRETO ARMADO UTILIZANDO AÇO CA-60 DE 5,0 MM - MONTAGEM. AF_06/2022</t>
  </si>
  <si>
    <t>ARMAÇÃO DE PILAR OU VIGA DE ESTRUTURA CONVENCIONAL DE CONCRETO ARMADO UTILIZANDO AÇO CA-50 DE 10,0 MM - MONTAGEM. AF_06/2022</t>
  </si>
  <si>
    <t>1.5.2.</t>
  </si>
  <si>
    <t>VIGAS</t>
  </si>
  <si>
    <t>MONTAGEM E DESMONTAGEM DE FÔRMA DE VIGA, ESCORAMENTO COM PONTALETE DE MADEIRA, PÉ-DIREITO SIMPLES, EM MADEIRA SERRADA, 4 UTILIZAÇÕES. AF_09/2020</t>
  </si>
  <si>
    <t>CONCRETAGEM DE VIGAS E LAJES, FCK=25 MPA, PARA LAJES PREMOLDADAS COM USO DE BOMBA - LANÇAMENTO, ADENSAMENTO E ACABAMENTO. AF_02/2022_PS</t>
  </si>
  <si>
    <t>1.5.3.</t>
  </si>
  <si>
    <t>LAJES</t>
  </si>
  <si>
    <t>1.6.</t>
  </si>
  <si>
    <t>IMPERMEABILIZAÇÕES</t>
  </si>
  <si>
    <t>IMPERMEABILIZAÇÃO DE SUPERFÍCIE COM EMULSÃO ASFÁLTICA, 2 DEMÃOS AF_06/2018</t>
  </si>
  <si>
    <t>1.</t>
  </si>
  <si>
    <t>1.7.</t>
  </si>
  <si>
    <t>ALVENARIA DE VEDAÇÃO DE BLOCOS CERÂMICOS FURADOS NA HORIZONTAL DE 9X14X19 CM (ESPESSURA 9 CM) E ARGAMASSA DE ASSENTAMENTO COM PREPARO EM BETONEIRA. AF_12/2021</t>
  </si>
  <si>
    <t xml:space="preserve">DIVISORIA EM GRANITO, COM DUAS FACES POLIDAS, TIPO ANDORINHA/ QUARTZ/ CASTELO/ CORUMBA OU OUTROS EQUIVALENTES DA REGIAO, E=  *3,0*  CM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</si>
  <si>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1.8.</t>
  </si>
  <si>
    <t>PISOS</t>
  </si>
  <si>
    <t>LASTRO COM MATERIAL GRANULAR (PEDRA BRITADA N.2), APLICADO EM PISOS OU LAJES SOBRE SOLO, ESPESSURA DE *10 CM*. AF_08/2017</t>
  </si>
  <si>
    <t>PISO EM CONCRETO 20 MPA PREPARO MECÂNICO, ESPESSURA 7CM. AF_09/2020</t>
  </si>
  <si>
    <t>1.10.</t>
  </si>
  <si>
    <t>REVESTIMENTOS</t>
  </si>
  <si>
    <t>MASSA ÚNICA, PARA RECEBIMENTO DE PINTURA, EM ARGAMASSA TRAÇO 1:2:8, PREPARO MECÂNICO COM BETONEIRA 400L, APLICADA MANUALMENTE EM FACES INTERNAS DE PAREDES, ESPESSURA DE 20MM, COM EXECUÇÃO DE TALISCAS. AF_06/2014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</si>
  <si>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</si>
  <si>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1.11.</t>
  </si>
  <si>
    <t>1.12.</t>
  </si>
  <si>
    <t>1.12.1.</t>
  </si>
  <si>
    <t>ÁGUA FRIA</t>
  </si>
  <si>
    <t>ESGOTO</t>
  </si>
  <si>
    <t>LOUÇAS E METAIS</t>
  </si>
  <si>
    <t>INSTALAÇÕES ELÉTRICAS</t>
  </si>
  <si>
    <t>PINTURA</t>
  </si>
  <si>
    <t>PINTURA LÁTEX ACRÍLICA PREMIUM, APLICAÇÃO MANUAL EM TETO, DUAS DEMÃOS. AF_04/2023</t>
  </si>
  <si>
    <t>PINTURA LÁTEX ACRÍLICA PREMIUM, APLICAÇÃO MANUAL EM PAREDES, DUAS DEMÃOS. AF_04/2023</t>
  </si>
  <si>
    <t>M²</t>
  </si>
  <si>
    <t>M</t>
  </si>
  <si>
    <t>UNID</t>
  </si>
  <si>
    <t>M³</t>
  </si>
  <si>
    <t>KG</t>
  </si>
  <si>
    <t>ITEM</t>
  </si>
  <si>
    <t>COTAÇÃO</t>
  </si>
  <si>
    <t xml:space="preserve">PINTURA </t>
  </si>
  <si>
    <t>TETO</t>
  </si>
  <si>
    <t>INTERNO</t>
  </si>
  <si>
    <t>BEIRAIS</t>
  </si>
  <si>
    <t>HOSPI-TAL</t>
  </si>
  <si>
    <t>RESÍDIO</t>
  </si>
  <si>
    <t>GERADOR</t>
  </si>
  <si>
    <t>VACUO</t>
  </si>
  <si>
    <t>PAREDES</t>
  </si>
  <si>
    <t>EXTERNA</t>
  </si>
  <si>
    <t>SOMA TOTAL</t>
  </si>
  <si>
    <t>SUPERESTRUTURA</t>
  </si>
  <si>
    <t>PILARES</t>
  </si>
  <si>
    <t>1.1.2</t>
  </si>
  <si>
    <t>1.1.3</t>
  </si>
  <si>
    <t>1.1.4</t>
  </si>
  <si>
    <t>VALOR                 TOTAL</t>
  </si>
  <si>
    <t>1.3.1</t>
  </si>
  <si>
    <t>1.3.2</t>
  </si>
  <si>
    <t>1.4.1.1</t>
  </si>
  <si>
    <t>1.4.2.1</t>
  </si>
  <si>
    <t>1.4.2.2</t>
  </si>
  <si>
    <t>1.4.2.3</t>
  </si>
  <si>
    <t>1.4.2.4</t>
  </si>
  <si>
    <t>1.4.3.1</t>
  </si>
  <si>
    <t>1.4.3.2</t>
  </si>
  <si>
    <t>1.4.3.3</t>
  </si>
  <si>
    <t>1.4.3.4</t>
  </si>
  <si>
    <t>1.5.1.1</t>
  </si>
  <si>
    <t>1.5.1.2</t>
  </si>
  <si>
    <t>1.5.1.3</t>
  </si>
  <si>
    <t>1.5.1.4</t>
  </si>
  <si>
    <t>1.5.2.1</t>
  </si>
  <si>
    <t>1.5.2.2</t>
  </si>
  <si>
    <t>1.5.2.3</t>
  </si>
  <si>
    <t>1.5.2.4</t>
  </si>
  <si>
    <t>1.5.3.1</t>
  </si>
  <si>
    <t>1.6.1</t>
  </si>
  <si>
    <t>1.7.1</t>
  </si>
  <si>
    <t>1.7.3</t>
  </si>
  <si>
    <t>1.8.1</t>
  </si>
  <si>
    <t>1.8.3</t>
  </si>
  <si>
    <t>1.10.1</t>
  </si>
  <si>
    <t>1.10.2</t>
  </si>
  <si>
    <t>1.10.3</t>
  </si>
  <si>
    <t>1.10.4</t>
  </si>
  <si>
    <t>1.10.5</t>
  </si>
  <si>
    <t>1.11.1</t>
  </si>
  <si>
    <t>1.11.2</t>
  </si>
  <si>
    <t>1.11.3</t>
  </si>
  <si>
    <t>1.11.4</t>
  </si>
  <si>
    <t xml:space="preserve">ESQUADRIAS </t>
  </si>
  <si>
    <t>PAREDES,  PAINÉIS E FACHADA</t>
  </si>
  <si>
    <t>QDADE</t>
  </si>
  <si>
    <t>EMASSAMENTO COM MASSA LÁTEX, APLICAÇÃO EM PAREDE, DUAS DEMÃOS, LIXAMENTO MANUAL. AF_04/2023</t>
  </si>
  <si>
    <t>ret, aiulejo</t>
  </si>
  <si>
    <t>massa corrida</t>
  </si>
  <si>
    <t>INSTALAÇÕES HIDROSSANITÁRIAS, LOUÇAS E METAIS</t>
  </si>
  <si>
    <t>CÓDIGO SINAPI</t>
  </si>
  <si>
    <t xml:space="preserve">COTAÇÃO </t>
  </si>
  <si>
    <t>PAULO BERTICELLI</t>
  </si>
  <si>
    <t>ENGº CIVIL  CREA- PR 15864/D</t>
  </si>
  <si>
    <t>PLANILHA ORÇAMENTÁRIA</t>
  </si>
  <si>
    <t>OBRA :  CONSTRUÇÃO DE UM BARRACÃO DE MÁQUINAS</t>
  </si>
  <si>
    <t>PROPRIETÁRIO : MUNICÍPIO DE SÃO JOSÉ DAS PALMEIRAS  - PR</t>
  </si>
  <si>
    <t>PLACA DE OBRA (PARA CONSTRUCAO CIVIL) EM CHAPA GALVANIZADA *N. 22*, ADESIVADA, DE *2,4 X 1,2* M (SEM POSTES PARA FIXACAO)</t>
  </si>
  <si>
    <t>LOCAÇÃO CONVENCIONAL DE OBRA, UTILIZANDO GABARITO DE TÁBUAS CORRIDAS PONTALETADAS A CADA 2,00M - 2 UTILIZAÇÕES. AF_03/2024</t>
  </si>
  <si>
    <t>LOCACAO DE CONTAINER 2,30 X 6,00 M, ALT. 2,50 M, PARA ESCRITORIO, SEM DIVISORIAS INTERNAS E SEM SANITARIO (NAO INCLUI MOBILIZACAO/DESMOBILIZACAO)</t>
  </si>
  <si>
    <t>GL</t>
  </si>
  <si>
    <t>EXECUÇÃO E COMPACTAÇÃO DE CAMADA FINAL DE ATERRO (100% DE ENERGIA DO PROCTOR NORMAL) COM SOLO PREDOMINANTEMENTE ARENOSO, EM CAMADAS COM ESPESSURA DE 20 CM - EXCLUSIVE ESCAVAÇÃO, CARGA E TRANSPORTE E SOLO. AF_09/2024</t>
  </si>
  <si>
    <t>ESTACAS E BLOCOS</t>
  </si>
  <si>
    <t>FABRICAÇÃO, MONTAGEM E DESMONTAGEM DE FÔRMA PARA BLOCO DE COROAMENTO, EM MADEIRA SERRADA, E=25 MM, 2 UTILIZAÇÕES. AF_01/2024</t>
  </si>
  <si>
    <t>ARMAÇÃO DE BLOCO UTILIZANDO AÇO CA-60 DE 5 MM - MONTAGEM. AF_01/2024</t>
  </si>
  <si>
    <t>ARMAÇÃO DE BLOCO UTILIZANDO AÇO CA-50 DE 6,3 MM - MONTAGEM. AF_01/2024</t>
  </si>
  <si>
    <t>ARMAÇÃO DE BLOCO UTILIZANDO AÇO CA-50 DE 8 MM - MONTAGEM. AF_01/2024</t>
  </si>
  <si>
    <t>CONCRETAGEM DE BLOCO DE COROAMENTO OU VIGA BALDRAME, FCK 30 MPA, COM USO DE JERICA - LANÇAMENTO, ADENSAMENTO E ACABAMENTO. AF_01/2024</t>
  </si>
  <si>
    <t>ESTACA BROCA DE CONCRETO, DIÂMETRO DE 25CM, ESCAVAÇÃO MANUAL COM TRADO CONCHA, COM ARMADURA DE ARRANQUE. AF_05/2020</t>
  </si>
  <si>
    <t>FABRICAÇÃO, MONTAGEM E DESMONTAGEM DE FÔRMA PARA VIGA BALDRAME, EM MADEIRA SERRADA, E=25 MM, 1 UTILIZAÇÃO. AF_01/2024</t>
  </si>
  <si>
    <t>ARMAÇÃO DE SAPATA ISOLADA, VIGA BALDRAME E SAPATA CORRIDA UTILIZANDO AÇO CA-60 DE 5 MM - MONTAGEM. AF_01/2024</t>
  </si>
  <si>
    <t>ARMAÇÃO DE SAPATA ISOLADA, VIGA BALDRAME E SAPATA CORRIDA UTILIZANDO AÇO CA-50 DE 8 MM - MONTAGEM. AF_01/2024</t>
  </si>
  <si>
    <t>ARMAÇÃO DE SAPATA ISOLADA, VIGA BALDRAME E SAPATA CORRIDA UTILIZANDO AÇO CA-50 DE 10 MM - MONTAGEM. AF_01/2024</t>
  </si>
  <si>
    <t>MONTAGEM E DESMONTAGEM DE FÔRMA DE PILARES RETANGULARES E ESTRUTURAS SIMILARES, PÉ-DIREITO SIMPLES, EM CHAPA DE MADEIRA COMPENSADA RESINADA, 2 UTILIZAÇÕES. AF_09/2020</t>
  </si>
  <si>
    <t>ARMAÇÃO DE PILAR OU VIGA DE ESTRUTURA CONVENCIONAL DE CONCRETO ARMADO UTILIZANDO AÇO CA-50 DE 8,0 MM - MONTAGEM. AF_06/2022</t>
  </si>
  <si>
    <t>CONCRETAGEM DE PILARES, FCK = 25 MPA, COM USO DE BALDES - LANÇAMENTO, ADENSAMENTO E ACABAMENTO. AF_02/2022</t>
  </si>
  <si>
    <t>ARMAÇÃO DE PILAR OU VIGA DE ESTRUTURA CONVENCIONAL DE CONCRETO ARMADO UTILIZANDO AÇO CA-50 DE 12,5 MM - MONTAGEM. AF_06/2022</t>
  </si>
  <si>
    <t>LAJE PRE-MOLDADA TRELICADA (LAJOTAS + VIGOTAS) COM LAJOTA CERAMICA *30* X 20 X 12 CM (L X C X A) E VIGOTA VTR *12* X 12 CM (L X A), PARA PISO, UNIDIRECIONAL, SOBRECARGA DE 350 KGF/M2, VAO ATE 5 M (SEM COLOCACAO)</t>
  </si>
  <si>
    <t>REVESTIMENTO CERÂMICO PARA PAREDES INTERNAS COM PLACAS TIPO ESMALTADA DE DIMENSÕES 25X35 CM APLICADAS NA ALTURA INTEIRA DAS PAREDES. AF_02/2023_PE</t>
  </si>
  <si>
    <t>RODAPÉ EM GRANITINA H 7,00 CM</t>
  </si>
  <si>
    <t>PEITORIL LINEAR EM GRANITO OU MÁRMORE, L = 15CM, ASSENTADO COM ARGAMASSA 1:6 COM ADITIVO. AF_11/2020</t>
  </si>
  <si>
    <t>PORTA DE CORRER DE ALUMÍNIO, COM DUAS FOLHAS PARA VIDRO, INCLUSO VIDRO LISO INCOLOR, FECHADURA E PUXADOR, SEM ALIZAR. AF_10/2025</t>
  </si>
  <si>
    <t>PORTA EM ALUMÍNIO DE ABRIR TIPO VENEZIANA COM GUARNIÇÃO, FIXAÇÃO COM PARAFUSOS - FORNECIMENTO E INSTALAÇÃO. AF_10/2025</t>
  </si>
  <si>
    <t>GRADIL EM AÇO FIXADO EM VÃOS DE JANELAS, FORMADO POR BARRAS CHATAS DE 25X4,8 MM. AF_10/2025</t>
  </si>
  <si>
    <t>TUBO, PVC, SOLDÁVEL, DE 25MM, INSTALADO EM RESERVAÇÃO PREDIAL DE ÁGUA - FORNECIMENTO E INSTALAÇÃO. AF_04/2024</t>
  </si>
  <si>
    <t>TUBO, PVC, SOLDÁVEL, DE 32MM, INSTALADO EM RESERVAÇÃO PREDIAL DE ÁGUA - FORNECIMENTO E INSTALAÇÃO. AF_04/2024</t>
  </si>
  <si>
    <t>JOELHO 90 GRAUS, PVC, SOLDÁVEL, DN 25MM, INSTALADO EM RAMAL OU SUB-RAMAL DE ÁGUA - FORNECIMENTO E INSTALAÇÃO. AF_06/2022</t>
  </si>
  <si>
    <t>JOELHO 90 GRAUS, PVC, SOLDÁVEL, DN 25MM, X 3/4 INSTALADO EM RAMAL DE DISTRIBUIÇÃO DE ÁGUA - FORNECIMENTO E INSTALAÇÃO. AF_06/2022</t>
  </si>
  <si>
    <t>JOELHO 90 GRAUS, PVC, SOLDÁVEL, DN 32 MM INSTALADO EM RESERVAÇÃO PREDIAL DE ÁGUA - FORNECIMENTO E INSTALAÇÃO. AF_04/2024</t>
  </si>
  <si>
    <t>CHAPISCO APLICADO EM ALVENARIAS E ESTRUTURAS DE CONCRETO INTERNAS, COM COLHER DE PEDREIRO. ARGAMASSA TRAÇO 1:3 COM PREPARO MANUAL. AF_10/2022</t>
  </si>
  <si>
    <t>CHAPISCO APLICADO NO TETO OU EM ALVENARIA E ESTRUTURA, COM ROLO PARA TEXTURA ACRÍLICA. ARGAMASSA INDUSTRIALIZADA COM PREPARO EM MISTURADOR 300 KG. AF_10/2022</t>
  </si>
  <si>
    <t>MASSA ÚNICA, EM ARGAMASSA TRAÇO 1:2:8, PREPARO MECÂNICO, APLICADA MANUALMENTE EM TETO, E = 10MM, COM TALISCAS. AF_03/2024</t>
  </si>
  <si>
    <t>JANELA BASCULANTE DE ALUMÍNIO  COM VIDRO  4,00 mm</t>
  </si>
  <si>
    <t>TÊ, PVC, SOLDÁVEL, DN 25 MM INSTALADO EM RESERVAÇÃO PREDIAL DE ÁGUA - FORNECIMENTO E INSTALAÇÃO. AF_04/2024</t>
  </si>
  <si>
    <t>TÊ COM BUCHA DE LATÃO NA BOLSA CENTRAL, PVC, SOLDÁVEL, DN 25 MM X 3/4", INSTALADO EM RESERVAÇÃO PREDIAL DE ÁGUA - FORNECIMENTO E INSTALAÇÃO. AF_04/2024</t>
  </si>
  <si>
    <t>JOELHO 90 GRAUS, PVC, SOLDÁVEL, DN 60 MM INSTALADO EM RESERVAÇÃO PREDIAL DE ÁGUA - FORNECIMENTO E INSTALAÇÃO. AF_04/2024</t>
  </si>
  <si>
    <t>ADAPTADOR CURTO COM BOLSA E ROSCA PARA REGISTRO, PVC, SOLDÁVEL, DN 25 MM X 3/4", INSTALADO EM RESERVAÇÃO PREDIAL DE ÁGUA - FORNECIMENTO E INSTALAÇÃO. AF_04/2024</t>
  </si>
  <si>
    <t>ADAPTADOR CURTO COM BOLSA E ROSCA PARA REGISTRO, PVC, SOLDÁVEL, DN 32 MM X 1", INSTALADO EM RESERVAÇÃO PREDIAL DE ÁGUA - FORNECIMENTO E INSTALAÇÃO. AF_04/2024</t>
  </si>
  <si>
    <t>ADAPTADOR COM FLANGE E ANEL DE VEDAÇÃO, PVC, SOLDÁVEL, DN 25 MM X 3/4", INSTALADO EM RESERVAÇÃO PREDIAL DE ÁGUA - FORNECIMENTO E INSTALAÇÃO. AF_04/2024</t>
  </si>
  <si>
    <t>ADAPTADOR COM FLANGE E ANEL DE VEDAÇÃO, PVC, SOLDÁVEL, DN 32 MM X 1", INSTALADO EM RESERVAÇÃO PREDIAL DE ÁGUA - FORNECIMENTO E INSTALAÇÃO. AF_04/2024</t>
  </si>
  <si>
    <t>TORNEIRA DE BOIA PARA CAIXA D'ÁGUA, ROSCÁVEL, 1 1/4" - FORNECIMENTO E INSTALAÇÃO. AF_08/2021</t>
  </si>
  <si>
    <t>REGISTRO DE PRESSÃO BRUTO, LATÃO, ROSCÁVEL, 3/4", COM ACABAMENTO E CANOPLA CROMADOS - FORNECIMENTO E INSTALAÇÃO. AF_08/2021</t>
  </si>
  <si>
    <t>REGISTRO DE GAVETA BRUTO, LATÃO, ROSCÁVEL, 3/4", COM ACABAMENTO E CANOPLA CROMADOS - FORNECIMENTO E INSTALAÇÃO. AF_08/2021</t>
  </si>
  <si>
    <t>REGISTRO DE ESFERA, PVC, SOLDÁVEL, COM VOLANTE, DN 25 MM - FORNECIMENTO E INSTALAÇÃO. AF_08/2021</t>
  </si>
  <si>
    <t>REGISTRO DE ESFERA, PVC, SOLDÁVEL, COM VOLANTE, DN 32 MM - FORNECIMENTO E INSTALAÇÃO. AF_08/2021</t>
  </si>
  <si>
    <t>CAIXA D´ÁGUA EM POLIETILENO, 500 LITROS - FORNECIMENTO E INSTALAÇÃO. AF_06/2021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</si>
  <si>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</si>
  <si>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</si>
  <si>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100 MM,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</si>
  <si>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</si>
  <si>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CURVA CURTA 90 GRAUS, PVC, SERIE NORMAL, ESGOTO PREDIAL, DN 50 MM, JUNTA ELÁSTICA, FORNECIDO E INSTALADO EM PRUMADA DE ESGOTO SANITÁRIO OU VENTILAÇÃO. AF_08/2022</t>
  </si>
  <si>
    <t>TE, PVC, SERIE NORMAL, ESGOTO PREDIAL, DN 100 X 100 MM, JUNTA ELÁSTICA, FORNECIDO E INSTALADO EM RAMAL DE DESCARGA OU RAMAL DE ESGOTO SANITÁRIO. AF_08/2022</t>
  </si>
  <si>
    <t>TE, PVC, SÉRIE NORMAL, ESGOTO PREDIAL, DN 100 X 50 MM, JUNTA ELÁSTICA, FORNECIDO E INSTALADO EM RAMAL DE DESCARGA OU RAMAL DE ESGOTO SANITÁRIO. AF_08/2022</t>
  </si>
  <si>
    <t>CURVA LONGA 90 GRAUS, PVC, SERIE NORMAL, ESGOTO PREDIAL, DN 100 MM, JUNTA ELÁSTICA, FORNECIDO E INSTALADO EM RAMAL DE DESCARGA OU RAMAL DE ESGOTO SANITÁRIO. AF_08/2022</t>
  </si>
  <si>
    <t>CAIXA SIFONADA, PVC, DN 100 X 100 X 50 MM, JUNTA ELÁSTICA, FORNECIDA E INSTALADA EM RAMAL DE DESCARGA OU EM RAMAL DE ESGOTO SANITÁRIO. AF_08/2022</t>
  </si>
  <si>
    <t>CAIXA ENTERRADA DISTRIBUIDORA DE VAZÃO (SUMIDOUROS MÚLTIPLOS), RETANGULAR, EM ALVENARIA COM TIJOLOS MACIÇOS, DIMENSÕES INTERNAS: 0,60 X 0,60 X H=0,50 M. AF_12/2020</t>
  </si>
  <si>
    <t>FOSSA SEPTICA, SEM FILTRO, EM POLIETILENO DE ALTA DENSIDADE (PEAD), PARA 4 A 7 CONTRIBUINTES, CILINDRICA, COM TAMPA, CAPACIDADE APROXIMADA DE *1100* LITROS (NBR 7229)</t>
  </si>
  <si>
    <t>SUMIDOURO RETANGULAR, EM ALVENARIA COM BLOCOS DE CONCRETO, DIMENSÕES INTERNAS: 0,8 X 1,4 X H=3,0 M, ÁREA DE INFILTRAÇÃO: 13,2 M² (PARA 5 CONTRIBUINTES). AF_12/2020</t>
  </si>
  <si>
    <t>BANCADA/ BANCA EM GRANITO, POLIDO, TIPO ANDORINHA/ QUARTZ/ CASTELO/ CORUMBA OU OUTROS EQUIVALENTES DA REGIAO, COM CUBA INOX, FORMATO *120 X 60* CM, E= *2* CM</t>
  </si>
  <si>
    <t>TORNEIRA METALICA CROMADA DE MESA, PARA LAVATORIO, TEMPORIZADA PRESSAO FECHAMENTO AUTOMATICO, BICA BAIXA</t>
  </si>
  <si>
    <t>TORNEIRA CROMADA TUBO MÓVEL, DE MESA, 1/2" OU 3/4", PARA PIA DE COZINHA, PADRÃO ALTO - FORNECIMENTO E INSTALAÇÃO. AF_01/2020</t>
  </si>
  <si>
    <t>TORNEIRA LONGA CROMADA 1/2" OU 3/4" PARA TANQUE, PADRÃO POPULAR - FORNECIMENTO E INSTALAÇÃO. AF_01/2020</t>
  </si>
  <si>
    <t>VASO SANITÁRIO SIFONADO COM CAIXA ACOPLADA LOUÇA BRANCA - FORNECIMENTO E INSTALAÇÃO. AF_01/2020</t>
  </si>
  <si>
    <t>SIFÃO DO TIPO GARRAFA EM METAL CROMADO 1 X 1.1/2" - FORNECIMENTO E INSTALAÇÃO. AF_01/2020</t>
  </si>
  <si>
    <t>ASSENTO SANITARIO DE PLASTICO, TIPO CONVENCIONAL</t>
  </si>
  <si>
    <t>SABONETEIRA DE PAREDE EM METAL CROMADO, INCLUSO FIXAÇÃO. AF_01/2020</t>
  </si>
  <si>
    <t>PAPELEIRA DE PAREDE EM METAL CROMADO SEM TAMPA</t>
  </si>
  <si>
    <t>BARRA DE APOIO RETA, EM ACO INOX POLIDO, COMPRIMENTO 80 CM, FIXADA NA PAREDE - FORNECIMENTO E INSTALAÇÃO. AF_01/2020</t>
  </si>
  <si>
    <t>TANQUE DE MÁRMORE SINTÉTICO COM COLUNA, 22L OU EQUIVALENTE FORNECIMENTO E INSTALAÇÃO. AF_01/2020</t>
  </si>
  <si>
    <t>PORTA TOALHA BANHO EM METAL CROMADO, TIPO BARRA</t>
  </si>
  <si>
    <t>CABO DE COBRE FLEXÍVEL ISOLADO, 1,5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</si>
  <si>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</si>
  <si>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</si>
  <si>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CABO DE COBRE FLEXÍVEL ISOLADO, 6 MM², ANTI-CHAMA 450/750 V, PARA CIRCUITOS TERMINAIS - FORNECIMENTO E INSTALAÇÃO. AF_03/2023</t>
  </si>
  <si>
    <t>CABO DE COBRE FLEXÍVEL ISOLADO, 25 MM², ANTI-CHAMA 0,6/1,0 KV, PARA REDE ENTERRADA DE DISTRIBUIÇÃO DE ENERGIA ELÉTRICA - FORNECIMENTO E INSTALAÇÃO. AF_12/2021</t>
  </si>
  <si>
    <t>ELETRODUTO FLEXÍVEL CORRUGADO, PVC, DN 25 MM (3/4"), PARA CIRCUITOS TERMINAIS, INSTALADO EM FORRO - FORNECIMENTO E INSTALAÇÃO. AF_03/2023</t>
  </si>
  <si>
    <t>ELETRODUTO FLEXÍVEL CORRUGADO, PEAD, DN 63 (2"), PARA REDE ENTERRADA DE DISTRIBUIÇÃO DE ENERGIA ELÉTRICA - FORNECIMENTO E INSTALAÇÃO. AF_12/2021</t>
  </si>
  <si>
    <t>CAIXA OCTOGONAL 4" X 4", PVC, INSTALADA EM LAJE - FORNECIMENTO E INSTALAÇÃO. AF_03/2023</t>
  </si>
  <si>
    <t>CAIXA RETANGULAR 4" X 2" ALTA (2,00 M DO PISO), PVC, INSTALADA EM PAREDE - FORNECIMENTO E INSTALAÇÃO. AF_03/2023</t>
  </si>
  <si>
    <t>CAIXA RETANGULAR 4" X 2" MÉDIA (1,30 M DO PISO), PVC, INSTALADA EM PAREDE - FORNECIMENTO E INSTALAÇÃO. AF_03/2023</t>
  </si>
  <si>
    <t>CAIXA RETANGULAR 4" X 2" BAIXA (0,30 M DO PISO), PVC, INSTALADA EM PAREDE - FORNECIMENTO E INSTALAÇÃO. AF_03/2023</t>
  </si>
  <si>
    <t>INTERRUPTOR SIMPLES (1 MÓDULO), 10A/250V, SEM SUPORTE E SEM PLACA - FORNECIMENTO E INSTALAÇÃO. AF_03/2023</t>
  </si>
  <si>
    <t>INTERRUPTOR SIMPLES (2 MÓDULOS), 10A/250V, INCLUINDO SUPORTE E PLACA - FORNECIMENTO E INSTALAÇÃO. AF_03/2023</t>
  </si>
  <si>
    <t>TOMADA ALTA DE EMBUTIR (1 MÓDULO), 2P+T 20 A, SEM SUPORTE E SEM PLACA - FORNECIMENTO E INSTALAÇÃO. AF_03/2023</t>
  </si>
  <si>
    <t>TOMADA MÉDIA DE EMBUTIR (1 MÓDULO), 2P+T 10 A, SEM SUPORTE E SEM PLACA - FORNECIMENTO E INSTALAÇÃO. AF_03/2023</t>
  </si>
  <si>
    <t>TOMADA BAIXA DE EMBUTIR (1 MÓDULO), 2P+T 10 A, SEM SUPORTE E SEM PLACA - FORNECIMENTO E INSTALAÇÃO. AF_03/2023</t>
  </si>
  <si>
    <t>ESPELHO / PLACA DE 1 POSTO 4" X 2", PARA INSTALACAO DE TOMADAS E INTERRUPTORES</t>
  </si>
  <si>
    <t>ESPELHO / PLACA DE 2 POSTOS 4" X 2", PARA INSTALACAO DE TOMADAS E INTERRUPTORES</t>
  </si>
  <si>
    <t>SOQUETE DE BAQUELITE BASE E27, PARA LAMPADAS</t>
  </si>
  <si>
    <t>QUADRO DE DISTRIBUIÇÃO DE ENERGIA EM CHAPA DE AÇO GALVANIZADO, DE SOBREPOR, COM BARRAMENTO TRIFÁSICO, PARA 18 DISJUNTORES DIN 100A - FORNECIMENTO E INSTALAÇÃO. AF_07/2025</t>
  </si>
  <si>
    <t>DISJUNTOR MONOPOLAR TIPO DIN, CORRENTE NOMINAL DE 10A - FORNECIMENTO E INSTALAÇÃO. AF_07/2025</t>
  </si>
  <si>
    <t>DISJUNTOR BIPOLAR TIPO DIN, CORRENTE NOMINAL DE 16A - FORNECIMENTO E INSTALAÇÃO. AF_07/2025</t>
  </si>
  <si>
    <t>DISJUNTOR BIPOLAR TIPO DIN, CORRENTE NOMINAL DE 32A - FORNECIMENTO E INSTALAÇÃO. AF_07/2025</t>
  </si>
  <si>
    <t>HASTE DE ATERRAMENTO EM ACO COM 3,00 M DE COMPRIMENTO E DN = 5/8", REVESTIDA COM BAIXA CAMADA DE COBRE, COM CONECTOR TIPO GRAMPO</t>
  </si>
  <si>
    <t>LÂMADA LED  QUADRADA TIO LAFON 18 W</t>
  </si>
  <si>
    <t xml:space="preserve">LÂMADDA LED CONVENCIONAL 25 W </t>
  </si>
  <si>
    <t>REFLETOR DE LED 150 w</t>
  </si>
  <si>
    <t>APLICAÇÃO MANUAL DE FUNDO SELADOR ACRÍLICO EM PAREDES EXTERNAS DE CASAS. AF_03/2024</t>
  </si>
  <si>
    <t>FUNDO SELADOR ACRÍLICO, APLICAÇÃO MANUAL EM PAREDE, UMA DEMÃO. AF_04/2023</t>
  </si>
  <si>
    <t>TOTAL  DO  ITEM</t>
  </si>
  <si>
    <t>1.1.1</t>
  </si>
  <si>
    <t>1.2</t>
  </si>
  <si>
    <t>VAL.  UNIT.           ( com BDI)</t>
  </si>
  <si>
    <t>m</t>
  </si>
  <si>
    <t>CAIXA DE GORDURA SIMPLES (CAPACIDADE: 36 L), RETANGULAR, EM ALVENARIA COM BLOCOS DE CONCRETO, DIMENSÕES INTERNAS = 0,2X0,4 M, ALTURA INTERNA = 0,8 M. AF_12/2020</t>
  </si>
  <si>
    <t/>
  </si>
  <si>
    <t>BANCADA GRANITO CINZA, 50 X 60 CM, INCL. CUBA DE EMBUTIR OVAL LOUÇA BRANCA 35 X 50 CM, VÁLVULA METAL CROMADO, SIFÃO FLEXÍVEL PVC, ENGATE 30 CM FLEXÍVEL PLÁSTICO E TORNEIRA CROMADA DE MESA, PADRÃO POPULAR - FORNEC. E INSTALAÇÃO. AF_01/2020</t>
  </si>
  <si>
    <t>PINTURA COM TINTA ALQUÍDICA DE ACABAMENTO (ESMALTE SINTÉTICO ACETINADO) PULVERIZADA SOBRE PERFIL METÁLICO EXECUTADO EM FÁBRICA (POR DEMÃO). AF_01/2020_PE</t>
  </si>
  <si>
    <t>SÃO JOSÉ DAS ALMEIRAS  27 DE FEVEREIRO DE 202</t>
  </si>
  <si>
    <t>TOTALERAL ORÇADO</t>
  </si>
  <si>
    <t>DATA BASE: SINAPI 01/2026</t>
  </si>
  <si>
    <t>BDI: 28,82 %</t>
  </si>
  <si>
    <t>CAIBRO NAO APARELHADO, *6 X 8* CM, EM MACARANDUBA/MASSARANDUBA, ANGELIM OU EQUIVALENTE DA REGIAO - BRUTA p/ FIXAÇÃO DA PLACA.</t>
  </si>
  <si>
    <t>EXECUÇÃO DE UM BARRACÃO PRÉ MOLFADO NAS DIMENSÕES DE 1500 x 30,00 Mm COM É DIREITO LIVRE DE 5,00 m, COCNFORME DESCRIÇÃO ABAIXO:                                      - 16,00 PILARES DE CONCRETO ARMADO COM ESAÇAMENTO ENTRE ÓRTICOS DE 4,0 m.           - 450,00 m² DE ESTRUTURA METÁLICA COMREEENDENDO TESOURAS, TERÇAS E CONTRAVENTAMENTO.                                                                                                                      - 450,00 m² DE COBEERTURA COM TELHAS METÁLICAS (ALUZINCO) 0,50 mm                          -  60,0 m COM TELHA MULTIOBRAS NOS BEIRAIS.                                                                          -   FECHAMENTO DE 02 OITÕES COM TELHA METÁLICA (ALUZINCO) 043 mm.                         - 47,50 m DE FECHAMENTO LATERAL COM ESTRUTURA E TELHAS  METÁLICAS ((ALUZINCO) 0,43mm                                                                                                                           - 150,OO m² DE FECHAMENTO COM PLACAS DE CONCRETO ARMADO, ESESSURA 8,00 cm.                                                                                                                                                           - FONECIMENTO DE ART DA ESTRUTURA RÉMOLDADE E EXECUÇÃO.                                        - Tudo em conformidade com o projeto aruitetônico.</t>
  </si>
  <si>
    <t>CONSTRUÇÃO DE UM BARRACÃO P/ MÁQUINAS</t>
  </si>
  <si>
    <t>ÁREA TOTAL: 450,00M²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</si>
</sst>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&quot;R$ &quot;* #,##0.00_);_(&quot;R$ &quot;* \(#,##0.00\);_(&quot;R$ &quot;* &quot;-&quot;??_);_(@_)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sz val="14"/>
      <color rgb="FF00B0F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/>
    <xf numFmtId="0" fontId="5" fillId="0" borderId="0" xfId="0" applyFont="1"/>
    <xf numFmtId="0" fontId="5" fillId="0" borderId="1" xfId="0" applyFont="1" applyBorder="1"/>
    <xf numFmtId="0" fontId="6" fillId="0" borderId="0" xfId="0" applyFont="1"/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5" fillId="3" borderId="1" xfId="0" applyFont="1" applyFill="1" applyBorder="1"/>
    <xf numFmtId="0" fontId="5" fillId="4" borderId="1" xfId="0" applyFont="1" applyFill="1" applyBorder="1"/>
    <xf numFmtId="0" fontId="7" fillId="0" borderId="0" xfId="0" applyFont="1" applyAlignment="1">
      <alignment wrapText="1"/>
    </xf>
    <xf numFmtId="0" fontId="5" fillId="4" borderId="0" xfId="0" applyFont="1" applyFill="1"/>
    <xf numFmtId="0" fontId="5" fillId="5" borderId="0" xfId="0" applyFont="1" applyFill="1"/>
    <xf numFmtId="43" fontId="0" fillId="0" borderId="0" xfId="1" applyFont="1" applyAlignment="1">
      <alignment horizontal="right" vertical="center"/>
    </xf>
    <xf numFmtId="0" fontId="1" fillId="2" borderId="0" xfId="0" applyFont="1" applyFill="1" applyAlignment="1">
      <alignment horizontal="center"/>
    </xf>
    <xf numFmtId="0" fontId="5" fillId="2" borderId="0" xfId="0" applyFont="1" applyFill="1"/>
    <xf numFmtId="0" fontId="11" fillId="2" borderId="1" xfId="0" applyFont="1" applyFill="1" applyBorder="1" applyAlignment="1">
      <alignment horizontal="center" vertical="center"/>
    </xf>
    <xf numFmtId="43" fontId="12" fillId="2" borderId="1" xfId="1" applyFont="1" applyFill="1" applyBorder="1" applyAlignment="1">
      <alignment horizontal="right" vertical="center"/>
    </xf>
    <xf numFmtId="43" fontId="11" fillId="2" borderId="1" xfId="1" applyFont="1" applyFill="1" applyBorder="1" applyAlignment="1">
      <alignment horizontal="right" vertical="center"/>
    </xf>
    <xf numFmtId="0" fontId="13" fillId="2" borderId="1" xfId="0" applyFont="1" applyFill="1" applyBorder="1"/>
    <xf numFmtId="0" fontId="0" fillId="0" borderId="0" xfId="0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5" fillId="0" borderId="0" xfId="0" applyFont="1" applyAlignment="1">
      <alignment wrapText="1"/>
    </xf>
    <xf numFmtId="0" fontId="16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43" fontId="16" fillId="2" borderId="1" xfId="1" applyFont="1" applyFill="1" applyBorder="1" applyAlignment="1">
      <alignment horizontal="right" vertical="center"/>
    </xf>
    <xf numFmtId="0" fontId="17" fillId="2" borderId="1" xfId="0" applyFont="1" applyFill="1" applyBorder="1"/>
    <xf numFmtId="0" fontId="16" fillId="2" borderId="0" xfId="0" applyFont="1" applyFill="1"/>
    <xf numFmtId="0" fontId="16" fillId="2" borderId="1" xfId="0" applyFont="1" applyFill="1" applyBorder="1"/>
    <xf numFmtId="0" fontId="18" fillId="2" borderId="1" xfId="0" applyFont="1" applyFill="1" applyBorder="1" applyAlignment="1">
      <alignment wrapText="1"/>
    </xf>
    <xf numFmtId="0" fontId="16" fillId="2" borderId="1" xfId="0" applyFont="1" applyFill="1" applyBorder="1" applyAlignment="1">
      <alignment horizontal="left" wrapText="1"/>
    </xf>
    <xf numFmtId="0" fontId="18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43" fontId="18" fillId="2" borderId="1" xfId="1" applyFont="1" applyFill="1" applyBorder="1" applyAlignment="1">
      <alignment horizontal="right" vertical="center"/>
    </xf>
    <xf numFmtId="0" fontId="18" fillId="2" borderId="0" xfId="0" applyFont="1" applyFill="1"/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43" fontId="17" fillId="2" borderId="1" xfId="1" applyFont="1" applyFill="1" applyBorder="1" applyAlignment="1">
      <alignment horizontal="right" vertical="center"/>
    </xf>
    <xf numFmtId="0" fontId="17" fillId="2" borderId="0" xfId="0" applyFont="1" applyFill="1"/>
    <xf numFmtId="0" fontId="16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 wrapText="1"/>
    </xf>
    <xf numFmtId="43" fontId="16" fillId="2" borderId="0" xfId="1" applyFont="1" applyFill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/>
    <xf numFmtId="43" fontId="16" fillId="0" borderId="0" xfId="1" applyFont="1" applyAlignment="1">
      <alignment horizontal="right" vertical="center"/>
    </xf>
    <xf numFmtId="0" fontId="18" fillId="0" borderId="1" xfId="0" applyFont="1" applyBorder="1" applyAlignment="1">
      <alignment wrapText="1"/>
    </xf>
    <xf numFmtId="49" fontId="18" fillId="2" borderId="1" xfId="0" applyNumberFormat="1" applyFont="1" applyFill="1" applyBorder="1" applyAlignment="1" applyProtection="1">
      <alignment wrapText="1"/>
      <protection locked="0"/>
    </xf>
    <xf numFmtId="0" fontId="18" fillId="2" borderId="0" xfId="0" applyFont="1" applyFill="1" applyAlignment="1">
      <alignment wrapText="1"/>
    </xf>
    <xf numFmtId="49" fontId="16" fillId="2" borderId="1" xfId="0" applyNumberFormat="1" applyFont="1" applyFill="1" applyBorder="1" applyAlignment="1" applyProtection="1">
      <alignment wrapText="1"/>
      <protection locked="0"/>
    </xf>
    <xf numFmtId="0" fontId="20" fillId="2" borderId="0" xfId="0" applyFont="1" applyFill="1"/>
    <xf numFmtId="0" fontId="20" fillId="5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0" fillId="5" borderId="1" xfId="0" applyFont="1" applyFill="1" applyBorder="1"/>
    <xf numFmtId="43" fontId="20" fillId="5" borderId="1" xfId="1" applyFont="1" applyFill="1" applyBorder="1" applyAlignment="1">
      <alignment horizontal="right" vertical="center"/>
    </xf>
    <xf numFmtId="0" fontId="17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 wrapText="1"/>
    </xf>
    <xf numFmtId="43" fontId="17" fillId="5" borderId="1" xfId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3" fontId="1" fillId="2" borderId="1" xfId="1" applyFont="1" applyFill="1" applyBorder="1" applyAlignment="1">
      <alignment horizontal="center" vertical="center"/>
    </xf>
    <xf numFmtId="43" fontId="1" fillId="2" borderId="1" xfId="1" applyFont="1" applyFill="1" applyBorder="1" applyAlignment="1">
      <alignment horizontal="center" vertical="center" wrapText="1"/>
    </xf>
    <xf numFmtId="43" fontId="1" fillId="0" borderId="0" xfId="1" applyFont="1"/>
    <xf numFmtId="43" fontId="9" fillId="0" borderId="0" xfId="1" applyFont="1" applyAlignment="1">
      <alignment horizontal="left" vertical="center" wrapText="1"/>
    </xf>
    <xf numFmtId="43" fontId="10" fillId="0" borderId="0" xfId="1" applyFont="1" applyAlignment="1">
      <alignment horizontal="left" vertical="center" wrapText="1"/>
    </xf>
    <xf numFmtId="43" fontId="1" fillId="2" borderId="1" xfId="1" applyFont="1" applyFill="1" applyBorder="1" applyAlignment="1">
      <alignment horizontal="center" wrapText="1"/>
    </xf>
    <xf numFmtId="43" fontId="1" fillId="2" borderId="1" xfId="1" applyFont="1" applyFill="1" applyBorder="1"/>
    <xf numFmtId="43" fontId="20" fillId="5" borderId="1" xfId="1" applyFont="1" applyFill="1" applyBorder="1"/>
    <xf numFmtId="43" fontId="17" fillId="2" borderId="1" xfId="1" applyFont="1" applyFill="1" applyBorder="1"/>
    <xf numFmtId="43" fontId="17" fillId="5" borderId="1" xfId="1" applyFont="1" applyFill="1" applyBorder="1"/>
    <xf numFmtId="43" fontId="16" fillId="2" borderId="1" xfId="1" applyFont="1" applyFill="1" applyBorder="1"/>
    <xf numFmtId="43" fontId="19" fillId="2" borderId="1" xfId="1" applyFont="1" applyFill="1" applyBorder="1"/>
    <xf numFmtId="43" fontId="17" fillId="2" borderId="0" xfId="1" applyFont="1" applyFill="1"/>
    <xf numFmtId="43" fontId="17" fillId="0" borderId="0" xfId="1" applyFont="1"/>
    <xf numFmtId="0" fontId="19" fillId="5" borderId="1" xfId="0" applyFont="1" applyFill="1" applyBorder="1" applyAlignment="1">
      <alignment wrapText="1"/>
    </xf>
    <xf numFmtId="0" fontId="21" fillId="5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wrapText="1"/>
    </xf>
    <xf numFmtId="0" fontId="16" fillId="2" borderId="1" xfId="0" quotePrefix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wrapText="1"/>
    </xf>
    <xf numFmtId="0" fontId="22" fillId="0" borderId="0" xfId="0" applyFont="1" applyAlignment="1">
      <alignment vertical="center" wrapText="1"/>
    </xf>
    <xf numFmtId="43" fontId="24" fillId="2" borderId="1" xfId="1" applyFont="1" applyFill="1" applyBorder="1"/>
    <xf numFmtId="0" fontId="23" fillId="0" borderId="0" xfId="0" applyFont="1"/>
    <xf numFmtId="0" fontId="20" fillId="0" borderId="0" xfId="0" applyFont="1" applyAlignment="1">
      <alignment horizontal="center" vertical="center"/>
    </xf>
    <xf numFmtId="43" fontId="23" fillId="0" borderId="0" xfId="1" applyFont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24" fillId="2" borderId="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9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8" fillId="5" borderId="0" xfId="0" applyFont="1" applyFill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</cellXfs>
  <cellStyles count="10">
    <cellStyle name="Hiperlink 2" xfId="4"/>
    <cellStyle name="Moeda 2" xfId="2"/>
    <cellStyle name="Moeda 2 2" xfId="6"/>
    <cellStyle name="Moeda 3" xfId="5"/>
    <cellStyle name="Normal" xfId="0" builtinId="0"/>
    <cellStyle name="Normal 2" xfId="7"/>
    <cellStyle name="Normal 3" xfId="3"/>
    <cellStyle name="Porcentagem 2" xfId="8"/>
    <cellStyle name="Vírgula" xfId="1" builtinId="3"/>
    <cellStyle name="Vírgula 2" xfId="9"/>
  </cellStyles>
  <dxfs count="2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qu/Desktop/PAN%2015-06/or&#231;amento%20reform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INAPI%2001-26/Planilha_Multipla_v3_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4">
          <cell r="O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 refreshError="1"/>
      <sheetData sheetId="1">
        <row r="3">
          <cell r="O3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7"/>
  <sheetViews>
    <sheetView tabSelected="1" zoomScale="205" zoomScaleNormal="205" workbookViewId="0">
      <selection activeCell="B8" sqref="B8:C8"/>
    </sheetView>
  </sheetViews>
  <sheetFormatPr defaultRowHeight="15" x14ac:dyDescent="0.25"/>
  <cols>
    <col min="1" max="1" width="10" style="1" customWidth="1"/>
    <col min="2" max="2" width="9.28515625" style="23" customWidth="1"/>
    <col min="3" max="3" width="56.28515625" customWidth="1"/>
    <col min="4" max="4" width="7" style="1" customWidth="1"/>
    <col min="5" max="5" width="8.5703125" style="16" customWidth="1"/>
    <col min="6" max="6" width="12" style="16" customWidth="1"/>
    <col min="7" max="7" width="13.5703125" style="16" customWidth="1"/>
    <col min="8" max="8" width="12.85546875" style="67" customWidth="1"/>
  </cols>
  <sheetData>
    <row r="2" spans="1:8" ht="26.25" x14ac:dyDescent="0.4">
      <c r="A2" s="93" t="s">
        <v>116</v>
      </c>
      <c r="B2" s="93"/>
      <c r="C2" s="93"/>
      <c r="D2" s="93"/>
      <c r="E2" s="93"/>
      <c r="F2" s="93"/>
      <c r="G2" s="93"/>
    </row>
    <row r="3" spans="1:8" ht="6.75" customHeight="1" x14ac:dyDescent="0.25"/>
    <row r="4" spans="1:8" ht="17.25" customHeight="1" x14ac:dyDescent="0.25">
      <c r="B4" s="94" t="s">
        <v>117</v>
      </c>
      <c r="C4" s="94"/>
      <c r="D4" s="94"/>
      <c r="E4" s="94"/>
      <c r="F4" s="94"/>
      <c r="G4" s="94"/>
    </row>
    <row r="5" spans="1:8" ht="5.25" customHeight="1" x14ac:dyDescent="0.25">
      <c r="B5" s="26"/>
      <c r="C5" s="26"/>
      <c r="D5" s="26"/>
      <c r="E5" s="68"/>
      <c r="F5" s="68"/>
      <c r="G5" s="68"/>
    </row>
    <row r="6" spans="1:8" ht="18.75" customHeight="1" x14ac:dyDescent="0.25">
      <c r="B6" s="94" t="s">
        <v>118</v>
      </c>
      <c r="C6" s="94"/>
      <c r="D6" s="94"/>
      <c r="E6" s="94"/>
      <c r="F6" s="94"/>
      <c r="G6" s="94"/>
    </row>
    <row r="7" spans="1:8" ht="4.5" customHeight="1" x14ac:dyDescent="0.25">
      <c r="B7" s="26"/>
      <c r="C7" s="26"/>
      <c r="D7" s="26"/>
      <c r="E7" s="68"/>
      <c r="F7" s="68"/>
      <c r="G7" s="68"/>
    </row>
    <row r="8" spans="1:8" ht="17.25" customHeight="1" x14ac:dyDescent="0.25">
      <c r="B8" s="94" t="s">
        <v>237</v>
      </c>
      <c r="C8" s="94"/>
      <c r="D8" s="26"/>
      <c r="E8" s="68"/>
      <c r="F8" s="68"/>
      <c r="G8" s="68"/>
    </row>
    <row r="9" spans="1:8" ht="5.25" customHeight="1" x14ac:dyDescent="0.25">
      <c r="B9" s="26"/>
      <c r="C9" s="26"/>
      <c r="D9" s="26"/>
      <c r="E9" s="68"/>
      <c r="F9" s="68"/>
      <c r="G9" s="68"/>
    </row>
    <row r="10" spans="1:8" ht="17.25" customHeight="1" x14ac:dyDescent="0.25">
      <c r="B10" s="95" t="s">
        <v>232</v>
      </c>
      <c r="C10" s="95"/>
      <c r="D10" s="84"/>
      <c r="E10" s="84"/>
      <c r="F10" s="84"/>
      <c r="G10" s="96" t="s">
        <v>233</v>
      </c>
      <c r="H10" s="96"/>
    </row>
    <row r="11" spans="1:8" ht="4.5" customHeight="1" x14ac:dyDescent="0.25">
      <c r="B11" s="25"/>
      <c r="C11" s="25"/>
      <c r="D11" s="25"/>
      <c r="E11" s="69"/>
      <c r="F11" s="69"/>
      <c r="G11" s="69"/>
    </row>
    <row r="12" spans="1:8" s="17" customFormat="1" ht="27.75" customHeight="1" x14ac:dyDescent="0.25">
      <c r="A12" s="63" t="s">
        <v>52</v>
      </c>
      <c r="B12" s="64" t="s">
        <v>112</v>
      </c>
      <c r="C12" s="63" t="s">
        <v>0</v>
      </c>
      <c r="D12" s="63" t="s">
        <v>1</v>
      </c>
      <c r="E12" s="65" t="s">
        <v>107</v>
      </c>
      <c r="F12" s="66" t="s">
        <v>224</v>
      </c>
      <c r="G12" s="66" t="s">
        <v>70</v>
      </c>
      <c r="H12" s="70" t="s">
        <v>221</v>
      </c>
    </row>
    <row r="13" spans="1:8" s="2" customFormat="1" ht="18.75" x14ac:dyDescent="0.3">
      <c r="A13" s="19" t="s">
        <v>25</v>
      </c>
      <c r="B13" s="24"/>
      <c r="C13" s="22" t="s">
        <v>236</v>
      </c>
      <c r="D13" s="19"/>
      <c r="E13" s="20"/>
      <c r="F13" s="21"/>
      <c r="G13" s="21"/>
      <c r="H13" s="71"/>
    </row>
    <row r="14" spans="1:8" s="55" customFormat="1" ht="15" customHeight="1" x14ac:dyDescent="0.2">
      <c r="A14" s="56" t="s">
        <v>2</v>
      </c>
      <c r="B14" s="57"/>
      <c r="C14" s="58" t="s">
        <v>3</v>
      </c>
      <c r="D14" s="56"/>
      <c r="E14" s="59"/>
      <c r="F14" s="59"/>
      <c r="G14" s="59"/>
      <c r="H14" s="72">
        <f>SUM(G14:G19)</f>
        <v>306369.03399999999</v>
      </c>
    </row>
    <row r="15" spans="1:8" s="32" customFormat="1" ht="24.95" customHeight="1" x14ac:dyDescent="0.2">
      <c r="A15" s="28" t="s">
        <v>222</v>
      </c>
      <c r="B15" s="29">
        <v>4813</v>
      </c>
      <c r="C15" s="51" t="s">
        <v>119</v>
      </c>
      <c r="D15" s="28" t="s">
        <v>47</v>
      </c>
      <c r="E15" s="30">
        <v>2.88</v>
      </c>
      <c r="F15" s="30">
        <v>321.05</v>
      </c>
      <c r="G15" s="30">
        <f>SUM(E15*F15)</f>
        <v>924.62400000000002</v>
      </c>
      <c r="H15" s="73"/>
    </row>
    <row r="16" spans="1:8" s="32" customFormat="1" ht="24.95" customHeight="1" x14ac:dyDescent="0.2">
      <c r="A16" s="28"/>
      <c r="B16" s="37">
        <v>4400</v>
      </c>
      <c r="C16" s="27" t="s">
        <v>234</v>
      </c>
      <c r="D16" s="28" t="s">
        <v>225</v>
      </c>
      <c r="E16" s="30">
        <v>6</v>
      </c>
      <c r="F16" s="30">
        <v>37.15</v>
      </c>
      <c r="G16" s="30">
        <f>SUM(E16*F16)</f>
        <v>222.89999999999998</v>
      </c>
      <c r="H16" s="73"/>
    </row>
    <row r="17" spans="1:8" s="32" customFormat="1" ht="24.95" customHeight="1" x14ac:dyDescent="0.2">
      <c r="A17" s="28" t="s">
        <v>67</v>
      </c>
      <c r="B17" s="29">
        <v>99059</v>
      </c>
      <c r="C17" s="51" t="s">
        <v>120</v>
      </c>
      <c r="D17" s="28" t="s">
        <v>48</v>
      </c>
      <c r="E17" s="30">
        <v>16</v>
      </c>
      <c r="F17" s="30">
        <v>197.06</v>
      </c>
      <c r="G17" s="30">
        <f>SUM(E17*F17)</f>
        <v>3152.96</v>
      </c>
      <c r="H17" s="73"/>
    </row>
    <row r="18" spans="1:8" s="32" customFormat="1" ht="24.95" customHeight="1" x14ac:dyDescent="0.2">
      <c r="A18" s="28" t="s">
        <v>68</v>
      </c>
      <c r="B18" s="29">
        <v>10776</v>
      </c>
      <c r="C18" s="51" t="s">
        <v>121</v>
      </c>
      <c r="D18" s="28" t="s">
        <v>47</v>
      </c>
      <c r="E18" s="30">
        <v>5</v>
      </c>
      <c r="F18" s="30">
        <v>953.11</v>
      </c>
      <c r="G18" s="30">
        <f>SUM(E18*F18)</f>
        <v>4765.55</v>
      </c>
      <c r="H18" s="73"/>
    </row>
    <row r="19" spans="1:8" s="32" customFormat="1" ht="159" customHeight="1" x14ac:dyDescent="0.2">
      <c r="A19" s="28" t="s">
        <v>69</v>
      </c>
      <c r="B19" s="29" t="s">
        <v>113</v>
      </c>
      <c r="C19" s="52" t="s">
        <v>235</v>
      </c>
      <c r="D19" s="28" t="s">
        <v>122</v>
      </c>
      <c r="E19" s="30">
        <v>1</v>
      </c>
      <c r="F19" s="30">
        <v>297303</v>
      </c>
      <c r="G19" s="30">
        <f>SUM(E19*F19)</f>
        <v>297303</v>
      </c>
      <c r="H19" s="73"/>
    </row>
    <row r="20" spans="1:8" s="32" customFormat="1" ht="5.25" customHeight="1" x14ac:dyDescent="0.2">
      <c r="A20" s="28"/>
      <c r="B20" s="29"/>
      <c r="C20" s="52"/>
      <c r="D20" s="28"/>
      <c r="E20" s="30"/>
      <c r="F20" s="30"/>
      <c r="G20" s="30"/>
      <c r="H20" s="73"/>
    </row>
    <row r="21" spans="1:8" s="55" customFormat="1" ht="15.75" customHeight="1" x14ac:dyDescent="0.2">
      <c r="A21" s="56" t="s">
        <v>223</v>
      </c>
      <c r="B21" s="57"/>
      <c r="C21" s="58" t="s">
        <v>4</v>
      </c>
      <c r="D21" s="56"/>
      <c r="E21" s="59"/>
      <c r="F21" s="59"/>
      <c r="G21" s="59"/>
      <c r="H21" s="72">
        <f>SUM(G22:G23)</f>
        <v>617.22699999999998</v>
      </c>
    </row>
    <row r="22" spans="1:8" s="32" customFormat="1" ht="24.95" customHeight="1" x14ac:dyDescent="0.2">
      <c r="A22" s="28" t="s">
        <v>71</v>
      </c>
      <c r="B22" s="29">
        <v>93358</v>
      </c>
      <c r="C22" s="34" t="s">
        <v>5</v>
      </c>
      <c r="D22" s="28" t="s">
        <v>50</v>
      </c>
      <c r="E22" s="30">
        <v>3.8</v>
      </c>
      <c r="F22" s="30">
        <v>151.68</v>
      </c>
      <c r="G22" s="30">
        <f>SUM(E22*F22)</f>
        <v>576.38400000000001</v>
      </c>
      <c r="H22" s="73"/>
    </row>
    <row r="23" spans="1:8" s="32" customFormat="1" ht="24.95" customHeight="1" x14ac:dyDescent="0.2">
      <c r="A23" s="28" t="s">
        <v>72</v>
      </c>
      <c r="B23" s="29">
        <v>105565</v>
      </c>
      <c r="C23" s="53" t="s">
        <v>123</v>
      </c>
      <c r="D23" s="28" t="s">
        <v>50</v>
      </c>
      <c r="E23" s="30">
        <v>4.7</v>
      </c>
      <c r="F23" s="30">
        <v>8.69</v>
      </c>
      <c r="G23" s="30">
        <f>SUM(E23*F23)</f>
        <v>40.842999999999996</v>
      </c>
      <c r="H23" s="73"/>
    </row>
    <row r="24" spans="1:8" s="32" customFormat="1" ht="3" customHeight="1" x14ac:dyDescent="0.2">
      <c r="A24" s="28"/>
      <c r="B24" s="29"/>
      <c r="C24" s="34"/>
      <c r="D24" s="28"/>
      <c r="E24" s="30"/>
      <c r="F24" s="30"/>
      <c r="G24" s="30"/>
      <c r="H24" s="73"/>
    </row>
    <row r="25" spans="1:8" s="55" customFormat="1" ht="15.75" customHeight="1" x14ac:dyDescent="0.2">
      <c r="A25" s="56" t="s">
        <v>6</v>
      </c>
      <c r="B25" s="57"/>
      <c r="C25" s="58" t="s">
        <v>7</v>
      </c>
      <c r="D25" s="56"/>
      <c r="E25" s="59"/>
      <c r="F25" s="59"/>
      <c r="G25" s="59"/>
      <c r="H25" s="72">
        <f>SUM(G27:G38)</f>
        <v>43164.371999999996</v>
      </c>
    </row>
    <row r="26" spans="1:8" s="43" customFormat="1" ht="13.5" customHeight="1" x14ac:dyDescent="0.2">
      <c r="A26" s="40" t="s">
        <v>8</v>
      </c>
      <c r="B26" s="41"/>
      <c r="C26" s="31" t="s">
        <v>124</v>
      </c>
      <c r="D26" s="40"/>
      <c r="E26" s="42"/>
      <c r="F26" s="42"/>
      <c r="G26" s="42"/>
      <c r="H26" s="73"/>
    </row>
    <row r="27" spans="1:8" s="32" customFormat="1" ht="24.95" customHeight="1" x14ac:dyDescent="0.2">
      <c r="A27" s="28" t="s">
        <v>73</v>
      </c>
      <c r="B27" s="29">
        <v>96531</v>
      </c>
      <c r="C27" s="34" t="s">
        <v>125</v>
      </c>
      <c r="D27" s="28" t="s">
        <v>47</v>
      </c>
      <c r="E27" s="30">
        <v>14.4</v>
      </c>
      <c r="F27" s="30">
        <v>151.54</v>
      </c>
      <c r="G27" s="30">
        <f t="shared" ref="G27:G32" si="0">SUM(E27*F27)</f>
        <v>2182.1759999999999</v>
      </c>
      <c r="H27" s="73"/>
    </row>
    <row r="28" spans="1:8" s="32" customFormat="1" ht="10.5" customHeight="1" x14ac:dyDescent="0.2">
      <c r="A28" s="28" t="s">
        <v>9</v>
      </c>
      <c r="B28" s="29">
        <v>96543</v>
      </c>
      <c r="C28" s="34" t="s">
        <v>126</v>
      </c>
      <c r="D28" s="28"/>
      <c r="E28" s="30">
        <v>79.900000000000006</v>
      </c>
      <c r="F28" s="30">
        <v>29.88</v>
      </c>
      <c r="G28" s="30">
        <f t="shared" si="0"/>
        <v>2387.4120000000003</v>
      </c>
      <c r="H28" s="73"/>
    </row>
    <row r="29" spans="1:8" s="32" customFormat="1" ht="9.75" customHeight="1" x14ac:dyDescent="0.2">
      <c r="A29" s="28" t="s">
        <v>74</v>
      </c>
      <c r="B29" s="29">
        <v>96544</v>
      </c>
      <c r="C29" s="34" t="s">
        <v>127</v>
      </c>
      <c r="D29" s="28" t="s">
        <v>47</v>
      </c>
      <c r="E29" s="30">
        <v>61.1</v>
      </c>
      <c r="F29" s="30">
        <v>25.77</v>
      </c>
      <c r="G29" s="30">
        <f t="shared" si="0"/>
        <v>1574.547</v>
      </c>
      <c r="H29" s="73"/>
    </row>
    <row r="30" spans="1:8" s="32" customFormat="1" ht="10.5" customHeight="1" x14ac:dyDescent="0.2">
      <c r="A30" s="28" t="s">
        <v>75</v>
      </c>
      <c r="B30" s="29">
        <v>96545</v>
      </c>
      <c r="C30" s="34" t="s">
        <v>128</v>
      </c>
      <c r="D30" s="28" t="s">
        <v>51</v>
      </c>
      <c r="E30" s="30">
        <v>233.2</v>
      </c>
      <c r="F30" s="30">
        <v>22.41</v>
      </c>
      <c r="G30" s="30">
        <f t="shared" si="0"/>
        <v>5226.0119999999997</v>
      </c>
      <c r="H30" s="73"/>
    </row>
    <row r="31" spans="1:8" s="32" customFormat="1" ht="24.95" customHeight="1" x14ac:dyDescent="0.2">
      <c r="A31" s="28" t="s">
        <v>76</v>
      </c>
      <c r="B31" s="29">
        <v>96555</v>
      </c>
      <c r="C31" s="34" t="s">
        <v>129</v>
      </c>
      <c r="D31" s="28" t="s">
        <v>51</v>
      </c>
      <c r="E31" s="30">
        <v>2.2000000000000002</v>
      </c>
      <c r="F31" s="30">
        <v>1037.53</v>
      </c>
      <c r="G31" s="30">
        <f t="shared" si="0"/>
        <v>2282.5660000000003</v>
      </c>
      <c r="H31" s="73"/>
    </row>
    <row r="32" spans="1:8" s="32" customFormat="1" ht="24.95" customHeight="1" x14ac:dyDescent="0.2">
      <c r="A32" s="28" t="s">
        <v>77</v>
      </c>
      <c r="B32" s="29">
        <v>101174</v>
      </c>
      <c r="C32" s="34" t="s">
        <v>130</v>
      </c>
      <c r="D32" s="28" t="s">
        <v>50</v>
      </c>
      <c r="E32" s="30">
        <v>106</v>
      </c>
      <c r="F32" s="30">
        <v>131.96</v>
      </c>
      <c r="G32" s="30">
        <f t="shared" si="0"/>
        <v>13987.76</v>
      </c>
      <c r="H32" s="73"/>
    </row>
    <row r="33" spans="1:8" s="43" customFormat="1" ht="13.5" customHeight="1" x14ac:dyDescent="0.2">
      <c r="A33" s="40" t="s">
        <v>10</v>
      </c>
      <c r="B33" s="41"/>
      <c r="C33" s="31" t="s">
        <v>11</v>
      </c>
      <c r="D33" s="40"/>
      <c r="E33" s="42"/>
      <c r="F33" s="42"/>
      <c r="G33" s="30"/>
      <c r="H33" s="73"/>
    </row>
    <row r="34" spans="1:8" s="32" customFormat="1" ht="24.95" customHeight="1" x14ac:dyDescent="0.2">
      <c r="A34" s="28" t="s">
        <v>78</v>
      </c>
      <c r="B34" s="29">
        <v>96530</v>
      </c>
      <c r="C34" s="53" t="s">
        <v>131</v>
      </c>
      <c r="D34" s="28" t="s">
        <v>47</v>
      </c>
      <c r="E34" s="30">
        <v>29.7</v>
      </c>
      <c r="F34" s="30">
        <v>195.07</v>
      </c>
      <c r="G34" s="30">
        <f>SUM(E34*F34)</f>
        <v>5793.5789999999997</v>
      </c>
      <c r="H34" s="73"/>
    </row>
    <row r="35" spans="1:8" s="32" customFormat="1" ht="24.95" customHeight="1" x14ac:dyDescent="0.2">
      <c r="A35" s="28" t="s">
        <v>79</v>
      </c>
      <c r="B35" s="29">
        <v>104916</v>
      </c>
      <c r="C35" s="53" t="s">
        <v>132</v>
      </c>
      <c r="D35" s="28" t="s">
        <v>51</v>
      </c>
      <c r="E35" s="30">
        <v>83.7</v>
      </c>
      <c r="F35" s="30">
        <v>24.28</v>
      </c>
      <c r="G35" s="30">
        <f>SUM(E35*F35)</f>
        <v>2032.2360000000001</v>
      </c>
      <c r="H35" s="73"/>
    </row>
    <row r="36" spans="1:8" s="32" customFormat="1" ht="24.95" customHeight="1" x14ac:dyDescent="0.2">
      <c r="A36" s="28" t="s">
        <v>80</v>
      </c>
      <c r="B36" s="29">
        <v>109918</v>
      </c>
      <c r="C36" s="53" t="s">
        <v>133</v>
      </c>
      <c r="D36" s="28" t="s">
        <v>51</v>
      </c>
      <c r="E36" s="30">
        <v>53.8</v>
      </c>
      <c r="F36" s="30">
        <v>19.329999999999998</v>
      </c>
      <c r="G36" s="30">
        <f>SUM(E36*F36)</f>
        <v>1039.954</v>
      </c>
      <c r="H36" s="73"/>
    </row>
    <row r="37" spans="1:8" s="32" customFormat="1" ht="24.95" customHeight="1" x14ac:dyDescent="0.2">
      <c r="A37" s="28" t="s">
        <v>81</v>
      </c>
      <c r="B37" s="29">
        <v>109919</v>
      </c>
      <c r="C37" s="53" t="s">
        <v>134</v>
      </c>
      <c r="D37" s="28" t="s">
        <v>50</v>
      </c>
      <c r="E37" s="30">
        <v>197.4</v>
      </c>
      <c r="F37" s="30">
        <v>16.91</v>
      </c>
      <c r="G37" s="30">
        <f>SUM(E37*F37)</f>
        <v>3338.0340000000001</v>
      </c>
      <c r="H37" s="73"/>
    </row>
    <row r="38" spans="1:8" s="32" customFormat="1" ht="24.95" customHeight="1" x14ac:dyDescent="0.2">
      <c r="A38" s="28"/>
      <c r="B38" s="29">
        <v>96555</v>
      </c>
      <c r="C38" s="53" t="s">
        <v>129</v>
      </c>
      <c r="D38" s="28"/>
      <c r="E38" s="30">
        <v>3.2</v>
      </c>
      <c r="F38" s="30">
        <v>1037.53</v>
      </c>
      <c r="G38" s="30">
        <f>SUM(E38*F38)</f>
        <v>3320.096</v>
      </c>
      <c r="H38" s="73"/>
    </row>
    <row r="39" spans="1:8" s="55" customFormat="1" ht="14.25" customHeight="1" x14ac:dyDescent="0.2">
      <c r="A39" s="56" t="s">
        <v>12</v>
      </c>
      <c r="B39" s="57"/>
      <c r="C39" s="58" t="s">
        <v>65</v>
      </c>
      <c r="D39" s="56"/>
      <c r="E39" s="59"/>
      <c r="F39" s="59"/>
      <c r="G39" s="59"/>
      <c r="H39" s="72">
        <f>SUM(G41:G53)</f>
        <v>30139.774000000001</v>
      </c>
    </row>
    <row r="40" spans="1:8" s="43" customFormat="1" ht="14.25" customHeight="1" x14ac:dyDescent="0.2">
      <c r="A40" s="40" t="s">
        <v>13</v>
      </c>
      <c r="B40" s="41"/>
      <c r="C40" s="31" t="s">
        <v>66</v>
      </c>
      <c r="D40" s="40"/>
      <c r="E40" s="42"/>
      <c r="F40" s="42"/>
      <c r="G40" s="42"/>
      <c r="H40" s="73"/>
    </row>
    <row r="41" spans="1:8" s="32" customFormat="1" ht="33.75" customHeight="1" x14ac:dyDescent="0.2">
      <c r="A41" s="28" t="s">
        <v>82</v>
      </c>
      <c r="B41" s="29">
        <v>92415</v>
      </c>
      <c r="C41" s="53" t="s">
        <v>135</v>
      </c>
      <c r="D41" s="28" t="s">
        <v>47</v>
      </c>
      <c r="E41" s="30">
        <v>12.5</v>
      </c>
      <c r="F41" s="30">
        <v>196.75</v>
      </c>
      <c r="G41" s="30">
        <f>SUM(E41*F41)</f>
        <v>2459.375</v>
      </c>
      <c r="H41" s="73"/>
    </row>
    <row r="42" spans="1:8" s="32" customFormat="1" ht="24.95" customHeight="1" x14ac:dyDescent="0.2">
      <c r="A42" s="28" t="s">
        <v>83</v>
      </c>
      <c r="B42" s="29">
        <v>92759</v>
      </c>
      <c r="C42" s="53" t="s">
        <v>14</v>
      </c>
      <c r="D42" s="28" t="s">
        <v>51</v>
      </c>
      <c r="E42" s="30">
        <v>40.299999999999997</v>
      </c>
      <c r="F42" s="30">
        <v>19.649999999999999</v>
      </c>
      <c r="G42" s="30">
        <f>SUM(E42*F42)</f>
        <v>791.89499999999987</v>
      </c>
      <c r="H42" s="73"/>
    </row>
    <row r="43" spans="1:8" s="32" customFormat="1" ht="24.95" customHeight="1" x14ac:dyDescent="0.2">
      <c r="A43" s="28" t="s">
        <v>84</v>
      </c>
      <c r="B43" s="29">
        <v>92761</v>
      </c>
      <c r="C43" s="53" t="s">
        <v>136</v>
      </c>
      <c r="D43" s="28" t="s">
        <v>51</v>
      </c>
      <c r="E43" s="30">
        <v>70.5</v>
      </c>
      <c r="F43" s="30">
        <v>15.96</v>
      </c>
      <c r="G43" s="30">
        <f>SUM(E43*F43)</f>
        <v>1125.18</v>
      </c>
      <c r="H43" s="73"/>
    </row>
    <row r="44" spans="1:8" s="32" customFormat="1" ht="24.95" customHeight="1" x14ac:dyDescent="0.2">
      <c r="A44" s="28"/>
      <c r="B44" s="29">
        <v>92762</v>
      </c>
      <c r="C44" s="53" t="s">
        <v>15</v>
      </c>
      <c r="D44" s="28"/>
      <c r="E44" s="30">
        <v>66.7</v>
      </c>
      <c r="F44" s="30">
        <v>13.93</v>
      </c>
      <c r="G44" s="30">
        <f>SUM(E44*F44)</f>
        <v>929.13099999999997</v>
      </c>
      <c r="H44" s="73"/>
    </row>
    <row r="45" spans="1:8" s="32" customFormat="1" ht="24.95" customHeight="1" x14ac:dyDescent="0.2">
      <c r="A45" s="28" t="s">
        <v>85</v>
      </c>
      <c r="B45" s="29">
        <v>103669</v>
      </c>
      <c r="C45" s="53" t="s">
        <v>137</v>
      </c>
      <c r="D45" s="28" t="s">
        <v>50</v>
      </c>
      <c r="E45" s="30">
        <v>1.7</v>
      </c>
      <c r="F45" s="30">
        <v>1297.5899999999999</v>
      </c>
      <c r="G45" s="30">
        <f>SUM(E45*F45)</f>
        <v>2205.9029999999998</v>
      </c>
      <c r="H45" s="73"/>
    </row>
    <row r="46" spans="1:8" s="43" customFormat="1" ht="12" customHeight="1" x14ac:dyDescent="0.2">
      <c r="A46" s="40" t="s">
        <v>16</v>
      </c>
      <c r="B46" s="41"/>
      <c r="C46" s="31" t="s">
        <v>17</v>
      </c>
      <c r="D46" s="40"/>
      <c r="E46" s="42"/>
      <c r="F46" s="42"/>
      <c r="G46" s="42"/>
      <c r="H46" s="73"/>
    </row>
    <row r="47" spans="1:8" s="32" customFormat="1" ht="24.95" customHeight="1" x14ac:dyDescent="0.2">
      <c r="A47" s="28" t="s">
        <v>86</v>
      </c>
      <c r="B47" s="29">
        <v>92448</v>
      </c>
      <c r="C47" s="34" t="s">
        <v>18</v>
      </c>
      <c r="D47" s="28" t="s">
        <v>47</v>
      </c>
      <c r="E47" s="30">
        <v>32.299999999999997</v>
      </c>
      <c r="F47" s="30">
        <v>266.02</v>
      </c>
      <c r="G47" s="30">
        <f>SUM(E47*F47)</f>
        <v>8592.4459999999981</v>
      </c>
      <c r="H47" s="73"/>
    </row>
    <row r="48" spans="1:8" s="32" customFormat="1" ht="24.95" customHeight="1" x14ac:dyDescent="0.2">
      <c r="A48" s="28" t="s">
        <v>87</v>
      </c>
      <c r="B48" s="29">
        <v>92759</v>
      </c>
      <c r="C48" s="34" t="s">
        <v>14</v>
      </c>
      <c r="D48" s="28" t="s">
        <v>51</v>
      </c>
      <c r="E48" s="30">
        <v>61.8</v>
      </c>
      <c r="F48" s="30">
        <v>19.649999999999999</v>
      </c>
      <c r="G48" s="30">
        <f>SUM(E48*F48)</f>
        <v>1214.3699999999999</v>
      </c>
      <c r="H48" s="73"/>
    </row>
    <row r="49" spans="1:8" s="32" customFormat="1" ht="24.95" customHeight="1" x14ac:dyDescent="0.2">
      <c r="A49" s="28" t="s">
        <v>88</v>
      </c>
      <c r="B49" s="29">
        <v>92762</v>
      </c>
      <c r="C49" s="34" t="s">
        <v>15</v>
      </c>
      <c r="D49" s="28" t="s">
        <v>51</v>
      </c>
      <c r="E49" s="30">
        <v>229.5</v>
      </c>
      <c r="F49" s="30">
        <v>13.93</v>
      </c>
      <c r="G49" s="30">
        <f>SUM(E49*F49)</f>
        <v>3196.9349999999999</v>
      </c>
      <c r="H49" s="73"/>
    </row>
    <row r="50" spans="1:8" s="32" customFormat="1" ht="24.95" customHeight="1" x14ac:dyDescent="0.2">
      <c r="A50" s="28" t="s">
        <v>89</v>
      </c>
      <c r="B50" s="29">
        <v>92763</v>
      </c>
      <c r="C50" s="34" t="s">
        <v>138</v>
      </c>
      <c r="D50" s="28" t="s">
        <v>50</v>
      </c>
      <c r="E50" s="30">
        <v>56.2</v>
      </c>
      <c r="F50" s="30">
        <v>11.54</v>
      </c>
      <c r="G50" s="30">
        <f>SUM(E50*F50)</f>
        <v>648.548</v>
      </c>
      <c r="H50" s="73"/>
    </row>
    <row r="51" spans="1:8" s="32" customFormat="1" ht="24.95" customHeight="1" x14ac:dyDescent="0.2">
      <c r="A51" s="28"/>
      <c r="B51" s="29">
        <v>103674</v>
      </c>
      <c r="C51" s="34" t="s">
        <v>19</v>
      </c>
      <c r="D51" s="28"/>
      <c r="E51" s="30">
        <v>2.7</v>
      </c>
      <c r="F51" s="30">
        <v>839.34</v>
      </c>
      <c r="G51" s="30">
        <f>SUM(E51*F51)</f>
        <v>2266.2180000000003</v>
      </c>
      <c r="H51" s="73"/>
    </row>
    <row r="52" spans="1:8" s="43" customFormat="1" ht="14.25" customHeight="1" x14ac:dyDescent="0.2">
      <c r="A52" s="40" t="s">
        <v>20</v>
      </c>
      <c r="B52" s="41"/>
      <c r="C52" s="31" t="s">
        <v>21</v>
      </c>
      <c r="D52" s="40"/>
      <c r="E52" s="42"/>
      <c r="F52" s="42"/>
      <c r="G52" s="42"/>
      <c r="H52" s="73"/>
    </row>
    <row r="53" spans="1:8" s="32" customFormat="1" ht="33" customHeight="1" x14ac:dyDescent="0.2">
      <c r="A53" s="28" t="s">
        <v>90</v>
      </c>
      <c r="B53" s="29">
        <v>43350</v>
      </c>
      <c r="C53" s="27" t="s">
        <v>139</v>
      </c>
      <c r="D53" s="28" t="s">
        <v>47</v>
      </c>
      <c r="E53" s="30">
        <v>86.1</v>
      </c>
      <c r="F53" s="30">
        <v>77.930000000000007</v>
      </c>
      <c r="G53" s="30">
        <f>SUM(E53*F53)</f>
        <v>6709.7730000000001</v>
      </c>
      <c r="H53" s="73"/>
    </row>
    <row r="54" spans="1:8" s="32" customFormat="1" ht="6" customHeight="1" x14ac:dyDescent="0.2">
      <c r="A54" s="28"/>
      <c r="B54" s="29"/>
      <c r="C54" s="34"/>
      <c r="D54" s="28"/>
      <c r="E54" s="30"/>
      <c r="F54" s="30"/>
      <c r="G54" s="30"/>
      <c r="H54" s="73"/>
    </row>
    <row r="55" spans="1:8" s="55" customFormat="1" ht="17.25" customHeight="1" x14ac:dyDescent="0.2">
      <c r="A55" s="56" t="s">
        <v>22</v>
      </c>
      <c r="B55" s="57"/>
      <c r="C55" s="58" t="s">
        <v>23</v>
      </c>
      <c r="D55" s="56"/>
      <c r="E55" s="59"/>
      <c r="F55" s="59"/>
      <c r="G55" s="59"/>
      <c r="H55" s="72">
        <f>SUM(G56)</f>
        <v>1520.364</v>
      </c>
    </row>
    <row r="56" spans="1:8" s="32" customFormat="1" ht="24.95" customHeight="1" x14ac:dyDescent="0.2">
      <c r="A56" s="28" t="s">
        <v>91</v>
      </c>
      <c r="B56" s="29">
        <v>98557</v>
      </c>
      <c r="C56" s="34" t="s">
        <v>24</v>
      </c>
      <c r="D56" s="28" t="s">
        <v>47</v>
      </c>
      <c r="E56" s="30">
        <v>24.4</v>
      </c>
      <c r="F56" s="30">
        <v>62.31</v>
      </c>
      <c r="G56" s="30">
        <f>SUM(E56*F56)</f>
        <v>1520.364</v>
      </c>
      <c r="H56" s="73"/>
    </row>
    <row r="57" spans="1:8" s="32" customFormat="1" ht="6" customHeight="1" x14ac:dyDescent="0.2">
      <c r="A57" s="28"/>
      <c r="B57" s="29"/>
      <c r="C57" s="34"/>
      <c r="D57" s="28"/>
      <c r="E57" s="30"/>
      <c r="F57" s="30"/>
      <c r="G57" s="30"/>
      <c r="H57" s="73"/>
    </row>
    <row r="58" spans="1:8" s="55" customFormat="1" ht="18" customHeight="1" x14ac:dyDescent="0.2">
      <c r="A58" s="56" t="s">
        <v>26</v>
      </c>
      <c r="B58" s="57"/>
      <c r="C58" s="58" t="s">
        <v>106</v>
      </c>
      <c r="D58" s="56"/>
      <c r="E58" s="59"/>
      <c r="F58" s="59"/>
      <c r="G58" s="59"/>
      <c r="H58" s="72">
        <f>SUM(G59:G60)</f>
        <v>38020.502</v>
      </c>
    </row>
    <row r="59" spans="1:8" s="32" customFormat="1" ht="24.95" customHeight="1" x14ac:dyDescent="0.2">
      <c r="A59" s="28" t="s">
        <v>92</v>
      </c>
      <c r="B59" s="29">
        <v>103332</v>
      </c>
      <c r="C59" s="34" t="s">
        <v>27</v>
      </c>
      <c r="D59" s="28" t="s">
        <v>47</v>
      </c>
      <c r="E59" s="30">
        <v>161.75</v>
      </c>
      <c r="F59" s="30">
        <v>189.66</v>
      </c>
      <c r="G59" s="30">
        <f>SUM(E59*F59)</f>
        <v>30677.505000000001</v>
      </c>
      <c r="H59" s="73"/>
    </row>
    <row r="60" spans="1:8" s="32" customFormat="1" ht="27" customHeight="1" x14ac:dyDescent="0.2">
      <c r="A60" s="28" t="s">
        <v>93</v>
      </c>
      <c r="B60" s="29">
        <v>44476</v>
      </c>
      <c r="C60" s="34" t="s">
        <v>28</v>
      </c>
      <c r="D60" s="28" t="s">
        <v>47</v>
      </c>
      <c r="E60" s="30">
        <v>7.3</v>
      </c>
      <c r="F60" s="30">
        <v>1005.89</v>
      </c>
      <c r="G60" s="30">
        <f>SUM(E60*F60)</f>
        <v>7342.9969999999994</v>
      </c>
      <c r="H60" s="73"/>
    </row>
    <row r="61" spans="1:8" s="32" customFormat="1" ht="4.5" customHeight="1" x14ac:dyDescent="0.2">
      <c r="A61" s="28"/>
      <c r="B61" s="29"/>
      <c r="C61" s="34"/>
      <c r="D61" s="28"/>
      <c r="E61" s="30"/>
      <c r="F61" s="30"/>
      <c r="G61" s="30"/>
      <c r="H61" s="73"/>
    </row>
    <row r="62" spans="1:8" s="55" customFormat="1" ht="15" customHeight="1" x14ac:dyDescent="0.2">
      <c r="A62" s="56" t="s">
        <v>29</v>
      </c>
      <c r="B62" s="57"/>
      <c r="C62" s="58" t="s">
        <v>30</v>
      </c>
      <c r="D62" s="56"/>
      <c r="E62" s="59"/>
      <c r="F62" s="59"/>
      <c r="G62" s="59"/>
      <c r="H62" s="72">
        <f>SUM(G63:G64)</f>
        <v>20271.748</v>
      </c>
    </row>
    <row r="63" spans="1:8" s="32" customFormat="1" ht="24.95" customHeight="1" x14ac:dyDescent="0.2">
      <c r="A63" s="28" t="s">
        <v>94</v>
      </c>
      <c r="B63" s="29">
        <v>96624</v>
      </c>
      <c r="C63" s="34" t="s">
        <v>31</v>
      </c>
      <c r="D63" s="28" t="s">
        <v>50</v>
      </c>
      <c r="E63" s="30">
        <v>45</v>
      </c>
      <c r="F63" s="30">
        <v>248.26</v>
      </c>
      <c r="G63" s="30">
        <f>SUM(E63*F63)</f>
        <v>11171.699999999999</v>
      </c>
      <c r="H63" s="73"/>
    </row>
    <row r="64" spans="1:8" s="32" customFormat="1" ht="13.5" customHeight="1" x14ac:dyDescent="0.2">
      <c r="A64" s="28" t="s">
        <v>95</v>
      </c>
      <c r="B64" s="29">
        <v>101747</v>
      </c>
      <c r="C64" s="34" t="s">
        <v>32</v>
      </c>
      <c r="D64" s="28" t="s">
        <v>47</v>
      </c>
      <c r="E64" s="30">
        <v>93.2</v>
      </c>
      <c r="F64" s="30">
        <v>97.64</v>
      </c>
      <c r="G64" s="30">
        <f>SUM(E64*F64)</f>
        <v>9100.0480000000007</v>
      </c>
      <c r="H64" s="73"/>
    </row>
    <row r="65" spans="1:8" s="32" customFormat="1" ht="6.75" customHeight="1" x14ac:dyDescent="0.2">
      <c r="A65" s="28"/>
      <c r="B65" s="29"/>
      <c r="C65" s="34"/>
      <c r="D65" s="28"/>
      <c r="E65" s="30"/>
      <c r="F65" s="30"/>
      <c r="G65" s="30"/>
      <c r="H65" s="73"/>
    </row>
    <row r="66" spans="1:8" s="55" customFormat="1" ht="14.25" customHeight="1" x14ac:dyDescent="0.2">
      <c r="A66" s="56" t="s">
        <v>33</v>
      </c>
      <c r="B66" s="57"/>
      <c r="C66" s="58" t="s">
        <v>34</v>
      </c>
      <c r="D66" s="56"/>
      <c r="E66" s="59"/>
      <c r="F66" s="59"/>
      <c r="G66" s="59"/>
      <c r="H66" s="72">
        <f>SUM(G67:G74)</f>
        <v>52428.704000000005</v>
      </c>
    </row>
    <row r="67" spans="1:8" s="32" customFormat="1" ht="24.95" customHeight="1" x14ac:dyDescent="0.2">
      <c r="A67" s="28" t="s">
        <v>96</v>
      </c>
      <c r="B67" s="29">
        <v>87878</v>
      </c>
      <c r="C67" s="34" t="s">
        <v>151</v>
      </c>
      <c r="D67" s="28" t="s">
        <v>47</v>
      </c>
      <c r="E67" s="30">
        <v>326.3</v>
      </c>
      <c r="F67" s="30">
        <v>7.1</v>
      </c>
      <c r="G67" s="30">
        <f t="shared" ref="G67:G74" si="1">SUM(E67*F67)</f>
        <v>2316.73</v>
      </c>
      <c r="H67" s="73"/>
    </row>
    <row r="68" spans="1:8" s="32" customFormat="1" ht="33.75" customHeight="1" x14ac:dyDescent="0.2">
      <c r="A68" s="28" t="s">
        <v>97</v>
      </c>
      <c r="B68" s="29">
        <v>87885</v>
      </c>
      <c r="C68" s="34" t="s">
        <v>152</v>
      </c>
      <c r="D68" s="28" t="s">
        <v>47</v>
      </c>
      <c r="E68" s="30">
        <v>86.1</v>
      </c>
      <c r="F68" s="30">
        <v>9.08</v>
      </c>
      <c r="G68" s="30">
        <f t="shared" si="1"/>
        <v>781.78800000000001</v>
      </c>
      <c r="H68" s="73"/>
    </row>
    <row r="69" spans="1:8" s="32" customFormat="1" ht="32.25" customHeight="1" x14ac:dyDescent="0.2">
      <c r="A69" s="28" t="s">
        <v>98</v>
      </c>
      <c r="B69" s="29">
        <v>87529</v>
      </c>
      <c r="C69" s="34" t="s">
        <v>35</v>
      </c>
      <c r="D69" s="28" t="s">
        <v>47</v>
      </c>
      <c r="E69" s="30">
        <v>326.10000000000002</v>
      </c>
      <c r="F69" s="30">
        <v>55.62</v>
      </c>
      <c r="G69" s="30">
        <f t="shared" si="1"/>
        <v>18137.682000000001</v>
      </c>
      <c r="H69" s="73"/>
    </row>
    <row r="70" spans="1:8" s="32" customFormat="1" ht="25.5" customHeight="1" x14ac:dyDescent="0.2">
      <c r="A70" s="28" t="s">
        <v>99</v>
      </c>
      <c r="B70" s="29">
        <v>90408</v>
      </c>
      <c r="C70" s="34" t="s">
        <v>153</v>
      </c>
      <c r="D70" s="28" t="s">
        <v>47</v>
      </c>
      <c r="E70" s="30">
        <v>86.1</v>
      </c>
      <c r="F70" s="30">
        <v>51.14</v>
      </c>
      <c r="G70" s="30">
        <f t="shared" si="1"/>
        <v>4403.1539999999995</v>
      </c>
      <c r="H70" s="73"/>
    </row>
    <row r="71" spans="1:8" s="32" customFormat="1" ht="35.25" customHeight="1" x14ac:dyDescent="0.2">
      <c r="A71" s="28"/>
      <c r="B71" s="29">
        <v>87269</v>
      </c>
      <c r="C71" s="34" t="s">
        <v>140</v>
      </c>
      <c r="D71" s="28"/>
      <c r="E71" s="30">
        <v>89.7</v>
      </c>
      <c r="F71" s="30">
        <v>89.78</v>
      </c>
      <c r="G71" s="30">
        <f t="shared" si="1"/>
        <v>8053.2660000000005</v>
      </c>
      <c r="H71" s="73"/>
    </row>
    <row r="72" spans="1:8" s="32" customFormat="1" ht="47.25" customHeight="1" x14ac:dyDescent="0.2">
      <c r="A72" s="28" t="s">
        <v>100</v>
      </c>
      <c r="B72" s="29">
        <v>104162</v>
      </c>
      <c r="C72" s="34" t="s">
        <v>36</v>
      </c>
      <c r="D72" s="28" t="s">
        <v>47</v>
      </c>
      <c r="E72" s="30">
        <v>93.14</v>
      </c>
      <c r="F72" s="30">
        <v>145.55000000000001</v>
      </c>
      <c r="G72" s="30">
        <f t="shared" si="1"/>
        <v>13556.527000000002</v>
      </c>
      <c r="H72" s="73"/>
    </row>
    <row r="73" spans="1:8" s="32" customFormat="1" ht="14.25" customHeight="1" x14ac:dyDescent="0.2">
      <c r="A73" s="28"/>
      <c r="B73" s="29" t="s">
        <v>113</v>
      </c>
      <c r="C73" s="54" t="s">
        <v>141</v>
      </c>
      <c r="D73" s="28" t="s">
        <v>47</v>
      </c>
      <c r="E73" s="30">
        <v>55.6</v>
      </c>
      <c r="F73" s="30">
        <v>53.59</v>
      </c>
      <c r="G73" s="30">
        <f t="shared" si="1"/>
        <v>2979.6040000000003</v>
      </c>
      <c r="H73" s="73"/>
    </row>
    <row r="74" spans="1:8" s="32" customFormat="1" ht="24" customHeight="1" x14ac:dyDescent="0.2">
      <c r="A74" s="28"/>
      <c r="B74" s="29">
        <v>101965</v>
      </c>
      <c r="C74" s="34" t="s">
        <v>142</v>
      </c>
      <c r="D74" s="28"/>
      <c r="E74" s="30">
        <v>11.9</v>
      </c>
      <c r="F74" s="30">
        <v>184.87</v>
      </c>
      <c r="G74" s="30">
        <f t="shared" si="1"/>
        <v>2199.953</v>
      </c>
      <c r="H74" s="73"/>
    </row>
    <row r="75" spans="1:8" s="32" customFormat="1" ht="5.25" customHeight="1" x14ac:dyDescent="0.2">
      <c r="A75" s="28"/>
      <c r="B75" s="29"/>
      <c r="C75" s="34"/>
      <c r="D75" s="28"/>
      <c r="E75" s="30"/>
      <c r="F75" s="30"/>
      <c r="G75" s="30"/>
      <c r="H75" s="73"/>
    </row>
    <row r="76" spans="1:8" s="32" customFormat="1" ht="16.5" customHeight="1" x14ac:dyDescent="0.2">
      <c r="A76" s="56" t="s">
        <v>37</v>
      </c>
      <c r="B76" s="57"/>
      <c r="C76" s="58" t="s">
        <v>105</v>
      </c>
      <c r="D76" s="56"/>
      <c r="E76" s="59"/>
      <c r="F76" s="59"/>
      <c r="G76" s="59"/>
      <c r="H76" s="72">
        <f>SUM(G77:G80)</f>
        <v>36768.843999999997</v>
      </c>
    </row>
    <row r="77" spans="1:8" s="32" customFormat="1" ht="13.5" customHeight="1" x14ac:dyDescent="0.2">
      <c r="A77" s="28" t="s">
        <v>101</v>
      </c>
      <c r="B77" s="29" t="s">
        <v>53</v>
      </c>
      <c r="C77" s="52" t="s">
        <v>154</v>
      </c>
      <c r="D77" s="28" t="s">
        <v>49</v>
      </c>
      <c r="E77" s="30">
        <v>11.2</v>
      </c>
      <c r="F77" s="30">
        <v>1024.82</v>
      </c>
      <c r="G77" s="30">
        <f>SUM(E77*F77)</f>
        <v>11477.983999999999</v>
      </c>
      <c r="H77" s="73"/>
    </row>
    <row r="78" spans="1:8" s="32" customFormat="1" ht="24.95" customHeight="1" x14ac:dyDescent="0.2">
      <c r="A78" s="28" t="s">
        <v>102</v>
      </c>
      <c r="B78" s="29">
        <v>100702</v>
      </c>
      <c r="C78" s="34" t="s">
        <v>143</v>
      </c>
      <c r="D78" s="28" t="s">
        <v>49</v>
      </c>
      <c r="E78" s="30">
        <v>4.2</v>
      </c>
      <c r="F78" s="30">
        <v>1034.71</v>
      </c>
      <c r="G78" s="30">
        <f>SUM(E78*F78)</f>
        <v>4345.7820000000002</v>
      </c>
      <c r="H78" s="73"/>
    </row>
    <row r="79" spans="1:8" s="32" customFormat="1" ht="24.95" customHeight="1" x14ac:dyDescent="0.2">
      <c r="A79" s="28" t="s">
        <v>103</v>
      </c>
      <c r="B79" s="29">
        <v>91341</v>
      </c>
      <c r="C79" s="34" t="s">
        <v>144</v>
      </c>
      <c r="D79" s="28" t="s">
        <v>49</v>
      </c>
      <c r="E79" s="30">
        <v>8.4</v>
      </c>
      <c r="F79" s="30">
        <v>1444.08</v>
      </c>
      <c r="G79" s="30">
        <f>SUM(E79*F79)</f>
        <v>12130.271999999999</v>
      </c>
      <c r="H79" s="73"/>
    </row>
    <row r="80" spans="1:8" s="32" customFormat="1" ht="24.95" customHeight="1" x14ac:dyDescent="0.2">
      <c r="A80" s="28" t="s">
        <v>104</v>
      </c>
      <c r="B80" s="29">
        <v>99861</v>
      </c>
      <c r="C80" s="34" t="s">
        <v>145</v>
      </c>
      <c r="D80" s="28" t="s">
        <v>49</v>
      </c>
      <c r="E80" s="30">
        <v>14.3</v>
      </c>
      <c r="F80" s="38">
        <v>616.41999999999996</v>
      </c>
      <c r="G80" s="30">
        <f>SUM(E80*F80)</f>
        <v>8814.8060000000005</v>
      </c>
      <c r="H80" s="73"/>
    </row>
    <row r="81" spans="1:8" s="32" customFormat="1" ht="4.5" customHeight="1" x14ac:dyDescent="0.2">
      <c r="A81" s="28"/>
      <c r="B81" s="29"/>
      <c r="C81" s="34"/>
      <c r="D81" s="28"/>
      <c r="E81" s="30"/>
      <c r="F81" s="30"/>
      <c r="G81" s="30"/>
      <c r="H81" s="73"/>
    </row>
    <row r="82" spans="1:8" s="32" customFormat="1" ht="14.25" customHeight="1" x14ac:dyDescent="0.2">
      <c r="A82" s="56" t="s">
        <v>38</v>
      </c>
      <c r="B82" s="57"/>
      <c r="C82" s="58" t="s">
        <v>111</v>
      </c>
      <c r="D82" s="56"/>
      <c r="E82" s="59"/>
      <c r="F82" s="59"/>
      <c r="G82" s="59"/>
      <c r="H82" s="72">
        <f>SUM(G84:G131)</f>
        <v>23928.248</v>
      </c>
    </row>
    <row r="83" spans="1:8" s="32" customFormat="1" ht="14.25" customHeight="1" x14ac:dyDescent="0.2">
      <c r="A83" s="28" t="s">
        <v>39</v>
      </c>
      <c r="B83" s="29"/>
      <c r="C83" s="33" t="s">
        <v>40</v>
      </c>
      <c r="D83" s="28"/>
      <c r="E83" s="30"/>
      <c r="F83" s="30"/>
      <c r="G83" s="30"/>
      <c r="H83" s="73"/>
    </row>
    <row r="84" spans="1:8" s="32" customFormat="1" ht="24.95" customHeight="1" x14ac:dyDescent="0.2">
      <c r="A84" s="28"/>
      <c r="B84" s="29">
        <v>94648</v>
      </c>
      <c r="C84" s="34" t="s">
        <v>146</v>
      </c>
      <c r="D84" s="28" t="s">
        <v>48</v>
      </c>
      <c r="E84" s="30">
        <v>46.5</v>
      </c>
      <c r="F84" s="30">
        <v>9.35</v>
      </c>
      <c r="G84" s="75">
        <f>SUM(E84*F84)</f>
        <v>434.77499999999998</v>
      </c>
      <c r="H84" s="73"/>
    </row>
    <row r="85" spans="1:8" s="32" customFormat="1" ht="24.95" customHeight="1" x14ac:dyDescent="0.2">
      <c r="A85" s="28"/>
      <c r="B85" s="29">
        <v>94649</v>
      </c>
      <c r="C85" s="34" t="s">
        <v>147</v>
      </c>
      <c r="D85" s="28" t="s">
        <v>48</v>
      </c>
      <c r="E85" s="30">
        <v>120</v>
      </c>
      <c r="F85" s="30">
        <v>16.71</v>
      </c>
      <c r="G85" s="75">
        <f t="shared" ref="G85:G116" si="2">SUM(E85*F85)</f>
        <v>2005.2</v>
      </c>
      <c r="H85" s="73"/>
    </row>
    <row r="86" spans="1:8" s="32" customFormat="1" ht="24.95" customHeight="1" x14ac:dyDescent="0.2">
      <c r="A86" s="28"/>
      <c r="B86" s="29">
        <v>89362</v>
      </c>
      <c r="C86" s="34" t="s">
        <v>148</v>
      </c>
      <c r="D86" s="28" t="s">
        <v>49</v>
      </c>
      <c r="E86" s="30">
        <v>14</v>
      </c>
      <c r="F86" s="30">
        <v>15.92</v>
      </c>
      <c r="G86" s="75">
        <f t="shared" si="2"/>
        <v>222.88</v>
      </c>
      <c r="H86" s="73"/>
    </row>
    <row r="87" spans="1:8" s="32" customFormat="1" ht="24.95" customHeight="1" x14ac:dyDescent="0.2">
      <c r="A87" s="28"/>
      <c r="B87" s="29">
        <v>94672</v>
      </c>
      <c r="C87" s="34" t="s">
        <v>149</v>
      </c>
      <c r="D87" s="28" t="s">
        <v>49</v>
      </c>
      <c r="E87" s="30">
        <v>10</v>
      </c>
      <c r="F87" s="30">
        <v>8.86</v>
      </c>
      <c r="G87" s="75">
        <f t="shared" si="2"/>
        <v>88.6</v>
      </c>
      <c r="H87" s="73"/>
    </row>
    <row r="88" spans="1:8" s="32" customFormat="1" ht="24.95" customHeight="1" x14ac:dyDescent="0.2">
      <c r="A88" s="28"/>
      <c r="B88" s="29">
        <v>94674</v>
      </c>
      <c r="C88" s="34" t="s">
        <v>150</v>
      </c>
      <c r="D88" s="28" t="s">
        <v>49</v>
      </c>
      <c r="E88" s="30">
        <v>6</v>
      </c>
      <c r="F88" s="30">
        <v>11.74</v>
      </c>
      <c r="G88" s="75">
        <f t="shared" si="2"/>
        <v>70.44</v>
      </c>
      <c r="H88" s="73"/>
    </row>
    <row r="89" spans="1:8" s="32" customFormat="1" ht="24.95" customHeight="1" x14ac:dyDescent="0.2">
      <c r="A89" s="28"/>
      <c r="B89" s="29">
        <v>94688</v>
      </c>
      <c r="C89" s="34" t="s">
        <v>155</v>
      </c>
      <c r="D89" s="28" t="s">
        <v>49</v>
      </c>
      <c r="E89" s="30">
        <v>6</v>
      </c>
      <c r="F89" s="30">
        <v>10.62</v>
      </c>
      <c r="G89" s="75">
        <f t="shared" si="2"/>
        <v>63.72</v>
      </c>
      <c r="H89" s="73"/>
    </row>
    <row r="90" spans="1:8" s="32" customFormat="1" ht="23.25" customHeight="1" x14ac:dyDescent="0.2">
      <c r="A90" s="28"/>
      <c r="B90" s="29">
        <v>94689</v>
      </c>
      <c r="C90" s="34" t="s">
        <v>156</v>
      </c>
      <c r="D90" s="28" t="s">
        <v>49</v>
      </c>
      <c r="E90" s="30">
        <v>5</v>
      </c>
      <c r="F90" s="30">
        <v>13.56</v>
      </c>
      <c r="G90" s="75">
        <f t="shared" si="2"/>
        <v>67.8</v>
      </c>
      <c r="H90" s="73"/>
    </row>
    <row r="91" spans="1:8" s="32" customFormat="1" ht="24.95" customHeight="1" x14ac:dyDescent="0.2">
      <c r="A91" s="28"/>
      <c r="B91" s="29">
        <v>94690</v>
      </c>
      <c r="C91" s="34" t="s">
        <v>157</v>
      </c>
      <c r="D91" s="28" t="s">
        <v>49</v>
      </c>
      <c r="E91" s="30">
        <v>1</v>
      </c>
      <c r="F91" s="30">
        <v>16.670000000000002</v>
      </c>
      <c r="G91" s="75">
        <f t="shared" si="2"/>
        <v>16.670000000000002</v>
      </c>
      <c r="H91" s="73"/>
    </row>
    <row r="92" spans="1:8" s="32" customFormat="1" ht="24.95" customHeight="1" x14ac:dyDescent="0.2">
      <c r="A92" s="28"/>
      <c r="B92" s="29">
        <v>94656</v>
      </c>
      <c r="C92" s="34" t="s">
        <v>158</v>
      </c>
      <c r="D92" s="28" t="s">
        <v>49</v>
      </c>
      <c r="E92" s="30">
        <v>2</v>
      </c>
      <c r="F92" s="30">
        <v>5.32</v>
      </c>
      <c r="G92" s="75">
        <f t="shared" si="2"/>
        <v>10.64</v>
      </c>
      <c r="H92" s="73"/>
    </row>
    <row r="93" spans="1:8" s="32" customFormat="1" ht="24.95" customHeight="1" x14ac:dyDescent="0.2">
      <c r="A93" s="28"/>
      <c r="B93" s="29">
        <v>94658</v>
      </c>
      <c r="C93" s="34" t="s">
        <v>159</v>
      </c>
      <c r="D93" s="28" t="s">
        <v>49</v>
      </c>
      <c r="E93" s="30">
        <v>10</v>
      </c>
      <c r="F93" s="30">
        <v>7.73</v>
      </c>
      <c r="G93" s="75">
        <f t="shared" si="2"/>
        <v>77.300000000000011</v>
      </c>
      <c r="H93" s="73"/>
    </row>
    <row r="94" spans="1:8" s="32" customFormat="1" ht="24.95" customHeight="1" x14ac:dyDescent="0.2">
      <c r="A94" s="28"/>
      <c r="B94" s="29">
        <v>94703</v>
      </c>
      <c r="C94" s="34" t="s">
        <v>160</v>
      </c>
      <c r="D94" s="28" t="s">
        <v>49</v>
      </c>
      <c r="E94" s="30">
        <v>1</v>
      </c>
      <c r="F94" s="30">
        <v>27.48</v>
      </c>
      <c r="G94" s="75">
        <f t="shared" si="2"/>
        <v>27.48</v>
      </c>
      <c r="H94" s="73"/>
    </row>
    <row r="95" spans="1:8" s="32" customFormat="1" ht="23.25" customHeight="1" x14ac:dyDescent="0.2">
      <c r="A95" s="28"/>
      <c r="B95" s="29">
        <v>94704</v>
      </c>
      <c r="C95" s="34" t="s">
        <v>161</v>
      </c>
      <c r="D95" s="28" t="s">
        <v>49</v>
      </c>
      <c r="E95" s="30">
        <v>3</v>
      </c>
      <c r="F95" s="30">
        <v>35.61</v>
      </c>
      <c r="G95" s="75">
        <f t="shared" si="2"/>
        <v>106.83</v>
      </c>
      <c r="H95" s="73"/>
    </row>
    <row r="96" spans="1:8" s="32" customFormat="1" ht="21.75" customHeight="1" x14ac:dyDescent="0.2">
      <c r="A96" s="28"/>
      <c r="B96" s="29">
        <v>94798</v>
      </c>
      <c r="C96" s="34" t="s">
        <v>162</v>
      </c>
      <c r="D96" s="28" t="s">
        <v>49</v>
      </c>
      <c r="E96" s="30">
        <v>1</v>
      </c>
      <c r="F96" s="30">
        <v>179.16</v>
      </c>
      <c r="G96" s="75">
        <f t="shared" si="2"/>
        <v>179.16</v>
      </c>
      <c r="H96" s="73"/>
    </row>
    <row r="97" spans="1:8" s="32" customFormat="1" ht="22.5" customHeight="1" x14ac:dyDescent="0.2">
      <c r="A97" s="28"/>
      <c r="B97" s="29">
        <v>89985</v>
      </c>
      <c r="C97" s="34" t="s">
        <v>163</v>
      </c>
      <c r="D97" s="28" t="s">
        <v>49</v>
      </c>
      <c r="E97" s="30">
        <v>2</v>
      </c>
      <c r="F97" s="30">
        <v>126.62</v>
      </c>
      <c r="G97" s="75">
        <f t="shared" si="2"/>
        <v>253.24</v>
      </c>
      <c r="H97" s="73"/>
    </row>
    <row r="98" spans="1:8" s="32" customFormat="1" ht="24.95" customHeight="1" x14ac:dyDescent="0.2">
      <c r="A98" s="28"/>
      <c r="B98" s="29">
        <v>89987</v>
      </c>
      <c r="C98" s="34" t="s">
        <v>164</v>
      </c>
      <c r="D98" s="28" t="s">
        <v>49</v>
      </c>
      <c r="E98" s="30">
        <v>4</v>
      </c>
      <c r="F98" s="30">
        <v>133.07</v>
      </c>
      <c r="G98" s="75">
        <f t="shared" si="2"/>
        <v>532.28</v>
      </c>
      <c r="H98" s="73"/>
    </row>
    <row r="99" spans="1:8" s="32" customFormat="1" ht="24.95" customHeight="1" x14ac:dyDescent="0.2">
      <c r="A99" s="28"/>
      <c r="B99" s="29">
        <v>94489</v>
      </c>
      <c r="C99" s="34" t="s">
        <v>165</v>
      </c>
      <c r="D99" s="28" t="s">
        <v>49</v>
      </c>
      <c r="E99" s="30">
        <v>1</v>
      </c>
      <c r="F99" s="30">
        <v>45.56</v>
      </c>
      <c r="G99" s="75">
        <f t="shared" si="2"/>
        <v>45.56</v>
      </c>
      <c r="H99" s="73"/>
    </row>
    <row r="100" spans="1:8" s="32" customFormat="1" ht="24.95" customHeight="1" x14ac:dyDescent="0.2">
      <c r="A100" s="28"/>
      <c r="B100" s="29">
        <v>94490</v>
      </c>
      <c r="C100" s="34" t="s">
        <v>166</v>
      </c>
      <c r="D100" s="28" t="s">
        <v>49</v>
      </c>
      <c r="E100" s="30">
        <v>1</v>
      </c>
      <c r="F100" s="30">
        <v>66.84</v>
      </c>
      <c r="G100" s="75">
        <f t="shared" si="2"/>
        <v>66.84</v>
      </c>
      <c r="H100" s="73"/>
    </row>
    <row r="101" spans="1:8" s="32" customFormat="1" ht="24.95" customHeight="1" x14ac:dyDescent="0.2">
      <c r="A101" s="28"/>
      <c r="B101" s="29">
        <v>102605</v>
      </c>
      <c r="C101" s="34" t="s">
        <v>167</v>
      </c>
      <c r="D101" s="28" t="s">
        <v>49</v>
      </c>
      <c r="E101" s="30">
        <v>1</v>
      </c>
      <c r="F101" s="30">
        <v>421.81</v>
      </c>
      <c r="G101" s="75">
        <f t="shared" si="2"/>
        <v>421.81</v>
      </c>
      <c r="H101" s="73"/>
    </row>
    <row r="102" spans="1:8" s="32" customFormat="1" ht="5.25" customHeight="1" x14ac:dyDescent="0.2">
      <c r="A102" s="28"/>
      <c r="B102" s="29"/>
      <c r="C102" s="34"/>
      <c r="D102" s="28"/>
      <c r="E102" s="30"/>
      <c r="F102" s="30"/>
      <c r="G102" s="75"/>
      <c r="H102" s="73"/>
    </row>
    <row r="103" spans="1:8" s="32" customFormat="1" ht="12.75" customHeight="1" x14ac:dyDescent="0.2">
      <c r="A103" s="28"/>
      <c r="B103" s="29"/>
      <c r="C103" s="33" t="s">
        <v>41</v>
      </c>
      <c r="D103" s="28"/>
      <c r="E103" s="30"/>
      <c r="F103" s="30"/>
      <c r="G103" s="75"/>
      <c r="H103" s="73"/>
    </row>
    <row r="104" spans="1:8" s="32" customFormat="1" ht="24.95" customHeight="1" x14ac:dyDescent="0.2">
      <c r="A104" s="28"/>
      <c r="B104" s="29">
        <v>89711</v>
      </c>
      <c r="C104" s="34" t="s">
        <v>168</v>
      </c>
      <c r="D104" s="28" t="s">
        <v>48</v>
      </c>
      <c r="E104" s="30">
        <v>9.6</v>
      </c>
      <c r="F104" s="30">
        <v>34.78</v>
      </c>
      <c r="G104" s="75">
        <f t="shared" si="2"/>
        <v>333.88799999999998</v>
      </c>
      <c r="H104" s="73"/>
    </row>
    <row r="105" spans="1:8" s="32" customFormat="1" ht="24.95" customHeight="1" x14ac:dyDescent="0.2">
      <c r="A105" s="28"/>
      <c r="B105" s="29">
        <v>89712</v>
      </c>
      <c r="C105" s="34" t="s">
        <v>169</v>
      </c>
      <c r="D105" s="28" t="s">
        <v>48</v>
      </c>
      <c r="E105" s="30">
        <v>16.399999999999999</v>
      </c>
      <c r="F105" s="30">
        <v>42.87</v>
      </c>
      <c r="G105" s="75">
        <f t="shared" si="2"/>
        <v>703.06799999999987</v>
      </c>
      <c r="H105" s="73"/>
    </row>
    <row r="106" spans="1:8" s="32" customFormat="1" ht="24" customHeight="1" x14ac:dyDescent="0.2">
      <c r="A106" s="28"/>
      <c r="B106" s="29">
        <v>89714</v>
      </c>
      <c r="C106" s="34" t="s">
        <v>170</v>
      </c>
      <c r="D106" s="28" t="s">
        <v>48</v>
      </c>
      <c r="E106" s="30">
        <v>20.3</v>
      </c>
      <c r="F106" s="30">
        <v>59.69</v>
      </c>
      <c r="G106" s="75">
        <f t="shared" si="2"/>
        <v>1211.7070000000001</v>
      </c>
      <c r="H106" s="73"/>
    </row>
    <row r="107" spans="1:8" s="32" customFormat="1" ht="32.25" customHeight="1" x14ac:dyDescent="0.2">
      <c r="A107" s="28"/>
      <c r="B107" s="29">
        <v>89724</v>
      </c>
      <c r="C107" s="34" t="s">
        <v>171</v>
      </c>
      <c r="D107" s="28" t="s">
        <v>49</v>
      </c>
      <c r="E107" s="30">
        <v>11</v>
      </c>
      <c r="F107" s="30">
        <v>16.62</v>
      </c>
      <c r="G107" s="75">
        <f t="shared" si="2"/>
        <v>182.82000000000002</v>
      </c>
      <c r="H107" s="73"/>
    </row>
    <row r="108" spans="1:8" s="32" customFormat="1" ht="24.95" customHeight="1" x14ac:dyDescent="0.2">
      <c r="A108" s="28"/>
      <c r="B108" s="29">
        <v>89803</v>
      </c>
      <c r="C108" s="34" t="s">
        <v>172</v>
      </c>
      <c r="D108" s="28" t="s">
        <v>49</v>
      </c>
      <c r="E108" s="30">
        <v>6</v>
      </c>
      <c r="F108" s="30">
        <v>24.04</v>
      </c>
      <c r="G108" s="75">
        <f t="shared" si="2"/>
        <v>144.24</v>
      </c>
      <c r="H108" s="73"/>
    </row>
    <row r="109" spans="1:8" s="32" customFormat="1" ht="24.95" customHeight="1" x14ac:dyDescent="0.2">
      <c r="A109" s="28"/>
      <c r="B109" s="29">
        <v>89796</v>
      </c>
      <c r="C109" s="34" t="s">
        <v>173</v>
      </c>
      <c r="D109" s="28" t="s">
        <v>49</v>
      </c>
      <c r="E109" s="30">
        <v>1</v>
      </c>
      <c r="F109" s="30">
        <v>61.04</v>
      </c>
      <c r="G109" s="75">
        <f t="shared" si="2"/>
        <v>61.04</v>
      </c>
      <c r="H109" s="73"/>
    </row>
    <row r="110" spans="1:8" s="32" customFormat="1" ht="24.95" customHeight="1" x14ac:dyDescent="0.2">
      <c r="A110" s="28"/>
      <c r="B110" s="29">
        <v>104344</v>
      </c>
      <c r="C110" s="34" t="s">
        <v>174</v>
      </c>
      <c r="D110" s="28" t="s">
        <v>49</v>
      </c>
      <c r="E110" s="30">
        <v>2</v>
      </c>
      <c r="F110" s="30">
        <v>57.38</v>
      </c>
      <c r="G110" s="75">
        <f t="shared" si="2"/>
        <v>114.76</v>
      </c>
      <c r="H110" s="73"/>
    </row>
    <row r="111" spans="1:8" s="32" customFormat="1" ht="24.95" customHeight="1" x14ac:dyDescent="0.2">
      <c r="A111" s="28"/>
      <c r="B111" s="29">
        <v>89750</v>
      </c>
      <c r="C111" s="34" t="s">
        <v>175</v>
      </c>
      <c r="D111" s="28" t="s">
        <v>49</v>
      </c>
      <c r="E111" s="30">
        <v>2</v>
      </c>
      <c r="F111" s="30">
        <v>104.96</v>
      </c>
      <c r="G111" s="75">
        <f t="shared" si="2"/>
        <v>209.92</v>
      </c>
      <c r="H111" s="73"/>
    </row>
    <row r="112" spans="1:8" s="32" customFormat="1" ht="24.95" customHeight="1" x14ac:dyDescent="0.2">
      <c r="A112" s="28"/>
      <c r="B112" s="29">
        <v>89707</v>
      </c>
      <c r="C112" s="34" t="s">
        <v>176</v>
      </c>
      <c r="D112" s="28" t="s">
        <v>49</v>
      </c>
      <c r="E112" s="30">
        <v>4</v>
      </c>
      <c r="F112" s="30">
        <v>72.97</v>
      </c>
      <c r="G112" s="75">
        <f t="shared" si="2"/>
        <v>291.88</v>
      </c>
      <c r="H112" s="73"/>
    </row>
    <row r="113" spans="1:8" s="32" customFormat="1" ht="38.25" customHeight="1" x14ac:dyDescent="0.2">
      <c r="A113" s="28"/>
      <c r="B113" s="29">
        <v>101806</v>
      </c>
      <c r="C113" s="34" t="s">
        <v>177</v>
      </c>
      <c r="D113" s="28" t="s">
        <v>49</v>
      </c>
      <c r="E113" s="30">
        <v>1</v>
      </c>
      <c r="F113" s="30">
        <v>845.25</v>
      </c>
      <c r="G113" s="75">
        <f t="shared" si="2"/>
        <v>845.25</v>
      </c>
      <c r="H113" s="73"/>
    </row>
    <row r="114" spans="1:8" s="32" customFormat="1" ht="37.5" customHeight="1" x14ac:dyDescent="0.2">
      <c r="A114" s="28"/>
      <c r="B114" s="37">
        <v>98107</v>
      </c>
      <c r="C114" s="27" t="s">
        <v>226</v>
      </c>
      <c r="D114" s="28" t="s">
        <v>49</v>
      </c>
      <c r="E114" s="30">
        <v>1</v>
      </c>
      <c r="F114" s="30">
        <v>419.8</v>
      </c>
      <c r="G114" s="75">
        <f t="shared" si="2"/>
        <v>419.8</v>
      </c>
      <c r="H114" s="73"/>
    </row>
    <row r="115" spans="1:8" s="32" customFormat="1" ht="24.95" customHeight="1" x14ac:dyDescent="0.2">
      <c r="A115" s="28"/>
      <c r="B115" s="29">
        <v>39361</v>
      </c>
      <c r="C115" s="34" t="s">
        <v>178</v>
      </c>
      <c r="D115" s="28" t="s">
        <v>49</v>
      </c>
      <c r="E115" s="30">
        <v>1</v>
      </c>
      <c r="F115" s="30">
        <v>2634.57</v>
      </c>
      <c r="G115" s="75">
        <f t="shared" si="2"/>
        <v>2634.57</v>
      </c>
      <c r="H115" s="73"/>
    </row>
    <row r="116" spans="1:8" s="32" customFormat="1" ht="33.75" customHeight="1" x14ac:dyDescent="0.2">
      <c r="A116" s="28"/>
      <c r="B116" s="29">
        <v>98904</v>
      </c>
      <c r="C116" s="34" t="s">
        <v>179</v>
      </c>
      <c r="D116" s="28" t="s">
        <v>49</v>
      </c>
      <c r="E116" s="30">
        <v>1</v>
      </c>
      <c r="F116" s="30">
        <v>3798.1</v>
      </c>
      <c r="G116" s="75">
        <f t="shared" si="2"/>
        <v>3798.1</v>
      </c>
      <c r="H116" s="73"/>
    </row>
    <row r="117" spans="1:8" s="32" customFormat="1" ht="5.25" customHeight="1" x14ac:dyDescent="0.2">
      <c r="A117" s="28"/>
      <c r="B117" s="29"/>
      <c r="C117" s="34"/>
      <c r="D117" s="28"/>
      <c r="E117" s="30"/>
      <c r="F117" s="30"/>
      <c r="G117" s="30"/>
      <c r="H117" s="73"/>
    </row>
    <row r="118" spans="1:8" s="32" customFormat="1" ht="11.25" customHeight="1" x14ac:dyDescent="0.2">
      <c r="A118" s="28"/>
      <c r="B118" s="82" t="s">
        <v>227</v>
      </c>
      <c r="C118" s="31" t="s">
        <v>42</v>
      </c>
      <c r="D118" s="28"/>
      <c r="E118" s="30"/>
      <c r="F118" s="30"/>
      <c r="G118" s="30"/>
      <c r="H118" s="73"/>
    </row>
    <row r="119" spans="1:8" s="32" customFormat="1" ht="36.75" customHeight="1" x14ac:dyDescent="0.2">
      <c r="A119" s="28"/>
      <c r="B119" s="29">
        <v>38364</v>
      </c>
      <c r="C119" s="34" t="s">
        <v>180</v>
      </c>
      <c r="D119" s="28" t="s">
        <v>49</v>
      </c>
      <c r="E119" s="30">
        <v>1</v>
      </c>
      <c r="F119" s="30">
        <v>1265.3499999999999</v>
      </c>
      <c r="G119" s="30">
        <f t="shared" ref="G119:G149" si="3">SUM(E119*F119)</f>
        <v>1265.3499999999999</v>
      </c>
      <c r="H119" s="73"/>
    </row>
    <row r="120" spans="1:8" s="32" customFormat="1" ht="47.25" customHeight="1" x14ac:dyDescent="0.2">
      <c r="A120" s="28"/>
      <c r="B120" s="29">
        <v>93396</v>
      </c>
      <c r="C120" s="27" t="s">
        <v>228</v>
      </c>
      <c r="D120" s="28" t="s">
        <v>49</v>
      </c>
      <c r="E120" s="30">
        <v>2</v>
      </c>
      <c r="F120" s="30">
        <v>1038.1500000000001</v>
      </c>
      <c r="G120" s="30">
        <f t="shared" si="3"/>
        <v>2076.3000000000002</v>
      </c>
      <c r="H120" s="73"/>
    </row>
    <row r="121" spans="1:8" s="32" customFormat="1" ht="24.95" customHeight="1" x14ac:dyDescent="0.2">
      <c r="A121" s="28"/>
      <c r="B121" s="29">
        <v>36796</v>
      </c>
      <c r="C121" s="34" t="s">
        <v>181</v>
      </c>
      <c r="D121" s="28" t="s">
        <v>49</v>
      </c>
      <c r="E121" s="30">
        <v>2</v>
      </c>
      <c r="F121" s="30">
        <v>157.97999999999999</v>
      </c>
      <c r="G121" s="30">
        <f t="shared" si="3"/>
        <v>315.95999999999998</v>
      </c>
      <c r="H121" s="73"/>
    </row>
    <row r="122" spans="1:8" s="32" customFormat="1" ht="24.95" customHeight="1" x14ac:dyDescent="0.2">
      <c r="A122" s="28"/>
      <c r="B122" s="29">
        <v>86909</v>
      </c>
      <c r="C122" s="34" t="s">
        <v>182</v>
      </c>
      <c r="D122" s="28" t="s">
        <v>49</v>
      </c>
      <c r="E122" s="30">
        <v>1</v>
      </c>
      <c r="F122" s="30">
        <v>143.72999999999999</v>
      </c>
      <c r="G122" s="30">
        <f t="shared" si="3"/>
        <v>143.72999999999999</v>
      </c>
      <c r="H122" s="73"/>
    </row>
    <row r="123" spans="1:8" s="32" customFormat="1" ht="24.95" customHeight="1" x14ac:dyDescent="0.2">
      <c r="A123" s="28"/>
      <c r="B123" s="29">
        <v>86913</v>
      </c>
      <c r="C123" s="34" t="s">
        <v>183</v>
      </c>
      <c r="D123" s="28" t="s">
        <v>49</v>
      </c>
      <c r="E123" s="30">
        <v>1</v>
      </c>
      <c r="F123" s="30">
        <v>62.73</v>
      </c>
      <c r="G123" s="30">
        <f t="shared" si="3"/>
        <v>62.73</v>
      </c>
      <c r="H123" s="73"/>
    </row>
    <row r="124" spans="1:8" s="32" customFormat="1" ht="24.95" customHeight="1" x14ac:dyDescent="0.2">
      <c r="A124" s="28"/>
      <c r="B124" s="29">
        <v>86888</v>
      </c>
      <c r="C124" s="34" t="s">
        <v>184</v>
      </c>
      <c r="D124" s="28" t="s">
        <v>49</v>
      </c>
      <c r="E124" s="30">
        <v>2</v>
      </c>
      <c r="F124" s="30">
        <v>838.7</v>
      </c>
      <c r="G124" s="30">
        <f t="shared" si="3"/>
        <v>1677.4</v>
      </c>
      <c r="H124" s="73"/>
    </row>
    <row r="125" spans="1:8" s="32" customFormat="1" ht="24.95" customHeight="1" x14ac:dyDescent="0.2">
      <c r="A125" s="28"/>
      <c r="B125" s="29">
        <v>86881</v>
      </c>
      <c r="C125" s="34" t="s">
        <v>185</v>
      </c>
      <c r="D125" s="28" t="s">
        <v>49</v>
      </c>
      <c r="E125" s="30">
        <v>1</v>
      </c>
      <c r="F125" s="30">
        <v>376.03</v>
      </c>
      <c r="G125" s="30">
        <f t="shared" si="3"/>
        <v>376.03</v>
      </c>
      <c r="H125" s="73"/>
    </row>
    <row r="126" spans="1:8" s="32" customFormat="1" ht="12.75" customHeight="1" x14ac:dyDescent="0.2">
      <c r="A126" s="28"/>
      <c r="B126" s="29">
        <v>377</v>
      </c>
      <c r="C126" s="34" t="s">
        <v>186</v>
      </c>
      <c r="D126" s="28" t="s">
        <v>49</v>
      </c>
      <c r="E126" s="30">
        <v>2</v>
      </c>
      <c r="F126" s="30">
        <v>50.02</v>
      </c>
      <c r="G126" s="30">
        <f t="shared" si="3"/>
        <v>100.04</v>
      </c>
      <c r="H126" s="73"/>
    </row>
    <row r="127" spans="1:8" s="32" customFormat="1" ht="11.25" customHeight="1" x14ac:dyDescent="0.2">
      <c r="A127" s="28"/>
      <c r="B127" s="29">
        <v>95545</v>
      </c>
      <c r="C127" s="34" t="s">
        <v>187</v>
      </c>
      <c r="D127" s="28" t="s">
        <v>49</v>
      </c>
      <c r="E127" s="30">
        <v>2</v>
      </c>
      <c r="F127" s="30">
        <v>127.24</v>
      </c>
      <c r="G127" s="30">
        <f t="shared" si="3"/>
        <v>254.48</v>
      </c>
      <c r="H127" s="73"/>
    </row>
    <row r="128" spans="1:8" s="32" customFormat="1" ht="14.25" customHeight="1" x14ac:dyDescent="0.2">
      <c r="A128" s="28"/>
      <c r="B128" s="29">
        <v>11703</v>
      </c>
      <c r="C128" s="34" t="s">
        <v>188</v>
      </c>
      <c r="D128" s="28" t="s">
        <v>49</v>
      </c>
      <c r="E128" s="30">
        <v>2</v>
      </c>
      <c r="F128" s="30">
        <v>111.03</v>
      </c>
      <c r="G128" s="30">
        <f t="shared" si="3"/>
        <v>222.06</v>
      </c>
      <c r="H128" s="73"/>
    </row>
    <row r="129" spans="1:8" s="32" customFormat="1" ht="12" customHeight="1" x14ac:dyDescent="0.2">
      <c r="A129" s="28"/>
      <c r="B129" s="29">
        <v>21102</v>
      </c>
      <c r="C129" s="34" t="s">
        <v>191</v>
      </c>
      <c r="D129" s="28" t="s">
        <v>49</v>
      </c>
      <c r="E129" s="30">
        <v>3</v>
      </c>
      <c r="F129" s="30">
        <v>132.08000000000001</v>
      </c>
      <c r="G129" s="30">
        <f t="shared" si="3"/>
        <v>396.24</v>
      </c>
      <c r="H129" s="73"/>
    </row>
    <row r="130" spans="1:8" s="32" customFormat="1" ht="24.95" customHeight="1" x14ac:dyDescent="0.2">
      <c r="A130" s="28"/>
      <c r="B130" s="29">
        <v>100868</v>
      </c>
      <c r="C130" s="34" t="s">
        <v>189</v>
      </c>
      <c r="D130" s="28" t="s">
        <v>49</v>
      </c>
      <c r="E130" s="30">
        <v>2</v>
      </c>
      <c r="F130" s="30">
        <v>331.61</v>
      </c>
      <c r="G130" s="30">
        <f t="shared" si="3"/>
        <v>663.22</v>
      </c>
      <c r="H130" s="73"/>
    </row>
    <row r="131" spans="1:8" s="32" customFormat="1" ht="24.95" customHeight="1" x14ac:dyDescent="0.2">
      <c r="A131" s="28"/>
      <c r="B131" s="29">
        <v>86875</v>
      </c>
      <c r="C131" s="34" t="s">
        <v>190</v>
      </c>
      <c r="D131" s="28" t="s">
        <v>49</v>
      </c>
      <c r="E131" s="30">
        <v>1</v>
      </c>
      <c r="F131" s="30">
        <v>732.44</v>
      </c>
      <c r="G131" s="30">
        <f t="shared" si="3"/>
        <v>732.44</v>
      </c>
      <c r="H131" s="73"/>
    </row>
    <row r="132" spans="1:8" s="32" customFormat="1" ht="6" customHeight="1" x14ac:dyDescent="0.2">
      <c r="A132" s="28"/>
      <c r="B132" s="29"/>
      <c r="C132" s="35"/>
      <c r="D132" s="28"/>
      <c r="E132" s="30"/>
      <c r="F132" s="30"/>
      <c r="G132" s="30"/>
      <c r="H132" s="73"/>
    </row>
    <row r="133" spans="1:8" s="32" customFormat="1" ht="15.75" customHeight="1" x14ac:dyDescent="0.2">
      <c r="A133" s="60"/>
      <c r="B133" s="61"/>
      <c r="C133" s="79" t="s">
        <v>43</v>
      </c>
      <c r="D133" s="60"/>
      <c r="E133" s="62"/>
      <c r="F133" s="62"/>
      <c r="G133" s="62"/>
      <c r="H133" s="74">
        <f>SUM(G134:G160)</f>
        <v>27111.020000000004</v>
      </c>
    </row>
    <row r="134" spans="1:8" s="32" customFormat="1" ht="24.95" customHeight="1" x14ac:dyDescent="0.2">
      <c r="A134" s="28"/>
      <c r="B134" s="29">
        <v>91924</v>
      </c>
      <c r="C134" s="34" t="s">
        <v>192</v>
      </c>
      <c r="D134" s="28" t="s">
        <v>48</v>
      </c>
      <c r="E134" s="30">
        <v>165</v>
      </c>
      <c r="F134" s="30">
        <v>4.7</v>
      </c>
      <c r="G134" s="30">
        <f t="shared" si="3"/>
        <v>775.5</v>
      </c>
      <c r="H134" s="73"/>
    </row>
    <row r="135" spans="1:8" s="32" customFormat="1" ht="24.95" customHeight="1" x14ac:dyDescent="0.2">
      <c r="A135" s="28"/>
      <c r="B135" s="29">
        <v>91926</v>
      </c>
      <c r="C135" s="34" t="s">
        <v>193</v>
      </c>
      <c r="D135" s="28" t="s">
        <v>48</v>
      </c>
      <c r="E135" s="30">
        <v>332</v>
      </c>
      <c r="F135" s="30">
        <v>6.75</v>
      </c>
      <c r="G135" s="30">
        <f t="shared" si="3"/>
        <v>2241</v>
      </c>
      <c r="H135" s="73"/>
    </row>
    <row r="136" spans="1:8" s="32" customFormat="1" ht="24.95" customHeight="1" x14ac:dyDescent="0.2">
      <c r="A136" s="28"/>
      <c r="B136" s="29">
        <v>91928</v>
      </c>
      <c r="C136" s="34" t="s">
        <v>194</v>
      </c>
      <c r="D136" s="28" t="s">
        <v>48</v>
      </c>
      <c r="E136" s="30">
        <v>10</v>
      </c>
      <c r="F136" s="30">
        <v>10.36</v>
      </c>
      <c r="G136" s="30">
        <f t="shared" si="3"/>
        <v>103.6</v>
      </c>
      <c r="H136" s="73"/>
    </row>
    <row r="137" spans="1:8" s="32" customFormat="1" ht="24.95" customHeight="1" x14ac:dyDescent="0.2">
      <c r="A137" s="28"/>
      <c r="B137" s="29">
        <v>91930</v>
      </c>
      <c r="C137" s="34" t="s">
        <v>195</v>
      </c>
      <c r="D137" s="28" t="s">
        <v>48</v>
      </c>
      <c r="E137" s="30">
        <v>264</v>
      </c>
      <c r="F137" s="30">
        <v>14.45</v>
      </c>
      <c r="G137" s="30">
        <f t="shared" si="3"/>
        <v>3814.7999999999997</v>
      </c>
      <c r="H137" s="73"/>
    </row>
    <row r="138" spans="1:8" s="32" customFormat="1" ht="24.95" customHeight="1" x14ac:dyDescent="0.2">
      <c r="A138" s="28"/>
      <c r="B138" s="29">
        <v>92984</v>
      </c>
      <c r="C138" s="34" t="s">
        <v>196</v>
      </c>
      <c r="D138" s="28" t="s">
        <v>48</v>
      </c>
      <c r="E138" s="30">
        <v>130</v>
      </c>
      <c r="F138" s="30">
        <v>41.53</v>
      </c>
      <c r="G138" s="30">
        <f t="shared" si="3"/>
        <v>5398.9000000000005</v>
      </c>
      <c r="H138" s="73"/>
    </row>
    <row r="139" spans="1:8" s="32" customFormat="1" ht="24.95" customHeight="1" x14ac:dyDescent="0.2">
      <c r="A139" s="28"/>
      <c r="B139" s="29">
        <v>91834</v>
      </c>
      <c r="C139" s="34" t="s">
        <v>197</v>
      </c>
      <c r="D139" s="28" t="s">
        <v>48</v>
      </c>
      <c r="E139" s="30">
        <v>245</v>
      </c>
      <c r="F139" s="30">
        <v>30.69</v>
      </c>
      <c r="G139" s="30">
        <f t="shared" si="3"/>
        <v>7519.05</v>
      </c>
      <c r="H139" s="73"/>
    </row>
    <row r="140" spans="1:8" s="32" customFormat="1" ht="24.95" customHeight="1" x14ac:dyDescent="0.2">
      <c r="A140" s="28"/>
      <c r="B140" s="29">
        <v>97668</v>
      </c>
      <c r="C140" s="34" t="s">
        <v>198</v>
      </c>
      <c r="D140" s="28" t="s">
        <v>48</v>
      </c>
      <c r="E140" s="30">
        <v>130</v>
      </c>
      <c r="F140" s="30">
        <v>20.64</v>
      </c>
      <c r="G140" s="30">
        <f t="shared" si="3"/>
        <v>2683.2000000000003</v>
      </c>
      <c r="H140" s="73"/>
    </row>
    <row r="141" spans="1:8" s="32" customFormat="1" ht="24.95" customHeight="1" x14ac:dyDescent="0.2">
      <c r="A141" s="28"/>
      <c r="B141" s="29">
        <v>91936</v>
      </c>
      <c r="C141" s="34" t="s">
        <v>199</v>
      </c>
      <c r="D141" s="28" t="s">
        <v>49</v>
      </c>
      <c r="E141" s="30">
        <v>13</v>
      </c>
      <c r="F141" s="30">
        <v>34.35</v>
      </c>
      <c r="G141" s="30">
        <f t="shared" si="3"/>
        <v>446.55</v>
      </c>
      <c r="H141" s="73"/>
    </row>
    <row r="142" spans="1:8" s="32" customFormat="1" ht="24.95" customHeight="1" x14ac:dyDescent="0.2">
      <c r="A142" s="28"/>
      <c r="B142" s="29">
        <v>91939</v>
      </c>
      <c r="C142" s="34" t="s">
        <v>200</v>
      </c>
      <c r="D142" s="28" t="s">
        <v>49</v>
      </c>
      <c r="E142" s="30">
        <v>3</v>
      </c>
      <c r="F142" s="30">
        <v>56.08</v>
      </c>
      <c r="G142" s="30">
        <f t="shared" si="3"/>
        <v>168.24</v>
      </c>
      <c r="H142" s="73"/>
    </row>
    <row r="143" spans="1:8" s="32" customFormat="1" ht="24.95" customHeight="1" x14ac:dyDescent="0.2">
      <c r="A143" s="28"/>
      <c r="B143" s="29">
        <v>91940</v>
      </c>
      <c r="C143" s="34" t="s">
        <v>201</v>
      </c>
      <c r="D143" s="28" t="s">
        <v>49</v>
      </c>
      <c r="E143" s="30">
        <v>11</v>
      </c>
      <c r="F143" s="30">
        <v>32.67</v>
      </c>
      <c r="G143" s="30">
        <f t="shared" si="3"/>
        <v>359.37</v>
      </c>
      <c r="H143" s="73"/>
    </row>
    <row r="144" spans="1:8" s="32" customFormat="1" ht="24.95" customHeight="1" x14ac:dyDescent="0.2">
      <c r="A144" s="28"/>
      <c r="B144" s="29">
        <v>91941</v>
      </c>
      <c r="C144" s="34" t="s">
        <v>202</v>
      </c>
      <c r="D144" s="28" t="s">
        <v>49</v>
      </c>
      <c r="E144" s="30">
        <v>9</v>
      </c>
      <c r="F144" s="30">
        <v>21.2</v>
      </c>
      <c r="G144" s="30">
        <f t="shared" si="3"/>
        <v>190.79999999999998</v>
      </c>
      <c r="H144" s="73"/>
    </row>
    <row r="145" spans="1:8" s="32" customFormat="1" ht="24.95" customHeight="1" x14ac:dyDescent="0.2">
      <c r="A145" s="28"/>
      <c r="B145" s="29">
        <v>91952</v>
      </c>
      <c r="C145" s="34" t="s">
        <v>203</v>
      </c>
      <c r="D145" s="28" t="s">
        <v>49</v>
      </c>
      <c r="E145" s="30">
        <v>6</v>
      </c>
      <c r="F145" s="30">
        <v>29.59</v>
      </c>
      <c r="G145" s="30">
        <f t="shared" si="3"/>
        <v>177.54</v>
      </c>
      <c r="H145" s="73"/>
    </row>
    <row r="146" spans="1:8" s="32" customFormat="1" ht="24.95" customHeight="1" x14ac:dyDescent="0.2">
      <c r="A146" s="28"/>
      <c r="B146" s="29">
        <v>91958</v>
      </c>
      <c r="C146" s="34" t="s">
        <v>204</v>
      </c>
      <c r="D146" s="28" t="s">
        <v>49</v>
      </c>
      <c r="E146" s="30">
        <v>2</v>
      </c>
      <c r="F146" s="30">
        <v>53.58</v>
      </c>
      <c r="G146" s="30">
        <f t="shared" si="3"/>
        <v>107.16</v>
      </c>
      <c r="H146" s="73"/>
    </row>
    <row r="147" spans="1:8" s="32" customFormat="1" ht="24.95" customHeight="1" x14ac:dyDescent="0.2">
      <c r="A147" s="28"/>
      <c r="B147" s="29">
        <v>91991</v>
      </c>
      <c r="C147" s="34" t="s">
        <v>205</v>
      </c>
      <c r="D147" s="28" t="s">
        <v>49</v>
      </c>
      <c r="E147" s="30">
        <v>3</v>
      </c>
      <c r="F147" s="30">
        <v>58.74</v>
      </c>
      <c r="G147" s="30">
        <f t="shared" si="3"/>
        <v>176.22</v>
      </c>
      <c r="H147" s="73"/>
    </row>
    <row r="148" spans="1:8" s="32" customFormat="1" ht="24.95" customHeight="1" x14ac:dyDescent="0.2">
      <c r="A148" s="28"/>
      <c r="B148" s="29">
        <v>91994</v>
      </c>
      <c r="C148" s="34" t="s">
        <v>206</v>
      </c>
      <c r="D148" s="28" t="s">
        <v>49</v>
      </c>
      <c r="E148" s="30">
        <v>8</v>
      </c>
      <c r="F148" s="30">
        <v>38.450000000000003</v>
      </c>
      <c r="G148" s="30">
        <f t="shared" si="3"/>
        <v>307.60000000000002</v>
      </c>
      <c r="H148" s="73"/>
    </row>
    <row r="149" spans="1:8" s="32" customFormat="1" ht="24.95" customHeight="1" x14ac:dyDescent="0.2">
      <c r="A149" s="28"/>
      <c r="B149" s="29">
        <v>91998</v>
      </c>
      <c r="C149" s="34" t="s">
        <v>207</v>
      </c>
      <c r="D149" s="28" t="s">
        <v>49</v>
      </c>
      <c r="E149" s="30">
        <v>8</v>
      </c>
      <c r="F149" s="30">
        <v>31.68</v>
      </c>
      <c r="G149" s="30">
        <f t="shared" si="3"/>
        <v>253.44</v>
      </c>
      <c r="H149" s="73"/>
    </row>
    <row r="150" spans="1:8" s="32" customFormat="1" ht="24.95" customHeight="1" x14ac:dyDescent="0.2">
      <c r="A150" s="28"/>
      <c r="B150" s="29">
        <v>38092</v>
      </c>
      <c r="C150" s="34" t="s">
        <v>208</v>
      </c>
      <c r="D150" s="28" t="s">
        <v>49</v>
      </c>
      <c r="E150" s="30">
        <v>19</v>
      </c>
      <c r="F150" s="30">
        <v>2.89</v>
      </c>
      <c r="G150" s="30">
        <f t="shared" ref="G150:G168" si="4">SUM(E150*F150)</f>
        <v>54.910000000000004</v>
      </c>
      <c r="H150" s="73"/>
    </row>
    <row r="151" spans="1:8" s="32" customFormat="1" ht="24.95" customHeight="1" x14ac:dyDescent="0.2">
      <c r="A151" s="28"/>
      <c r="B151" s="29">
        <v>38093</v>
      </c>
      <c r="C151" s="34" t="s">
        <v>209</v>
      </c>
      <c r="D151" s="28" t="s">
        <v>49</v>
      </c>
      <c r="E151" s="30">
        <v>4</v>
      </c>
      <c r="F151" s="30">
        <v>2.98</v>
      </c>
      <c r="G151" s="30">
        <f t="shared" si="4"/>
        <v>11.92</v>
      </c>
      <c r="H151" s="73"/>
    </row>
    <row r="152" spans="1:8" s="32" customFormat="1" ht="14.25" customHeight="1" x14ac:dyDescent="0.2">
      <c r="A152" s="28"/>
      <c r="B152" s="29">
        <v>12295</v>
      </c>
      <c r="C152" s="34" t="s">
        <v>210</v>
      </c>
      <c r="D152" s="28" t="s">
        <v>49</v>
      </c>
      <c r="E152" s="30">
        <v>17</v>
      </c>
      <c r="F152" s="30">
        <v>4.43</v>
      </c>
      <c r="G152" s="30">
        <f t="shared" si="4"/>
        <v>75.31</v>
      </c>
      <c r="H152" s="73"/>
    </row>
    <row r="153" spans="1:8" s="32" customFormat="1" ht="12" customHeight="1" x14ac:dyDescent="0.2">
      <c r="A153" s="28"/>
      <c r="B153" s="29" t="s">
        <v>113</v>
      </c>
      <c r="C153" s="52" t="s">
        <v>216</v>
      </c>
      <c r="D153" s="28" t="s">
        <v>49</v>
      </c>
      <c r="E153" s="30">
        <v>13</v>
      </c>
      <c r="F153" s="30">
        <v>24.87</v>
      </c>
      <c r="G153" s="30">
        <f t="shared" si="4"/>
        <v>323.31</v>
      </c>
      <c r="H153" s="73"/>
    </row>
    <row r="154" spans="1:8" s="32" customFormat="1" ht="15.75" customHeight="1" x14ac:dyDescent="0.2">
      <c r="A154" s="28"/>
      <c r="B154" s="29" t="s">
        <v>113</v>
      </c>
      <c r="C154" s="52" t="s">
        <v>217</v>
      </c>
      <c r="D154" s="28" t="s">
        <v>49</v>
      </c>
      <c r="E154" s="30">
        <v>17</v>
      </c>
      <c r="F154" s="30">
        <v>29.91</v>
      </c>
      <c r="G154" s="30">
        <f t="shared" si="4"/>
        <v>508.47</v>
      </c>
      <c r="H154" s="73"/>
    </row>
    <row r="155" spans="1:8" s="32" customFormat="1" ht="12" customHeight="1" x14ac:dyDescent="0.2">
      <c r="A155" s="28"/>
      <c r="B155" s="29" t="s">
        <v>113</v>
      </c>
      <c r="C155" s="52" t="s">
        <v>218</v>
      </c>
      <c r="D155" s="28" t="s">
        <v>49</v>
      </c>
      <c r="E155" s="30">
        <v>3</v>
      </c>
      <c r="F155" s="30">
        <v>63.99</v>
      </c>
      <c r="G155" s="30">
        <f t="shared" si="4"/>
        <v>191.97</v>
      </c>
      <c r="H155" s="73"/>
    </row>
    <row r="156" spans="1:8" s="32" customFormat="1" ht="24.95" customHeight="1" x14ac:dyDescent="0.2">
      <c r="A156" s="28"/>
      <c r="B156" s="29">
        <v>101878</v>
      </c>
      <c r="C156" s="34" t="s">
        <v>211</v>
      </c>
      <c r="D156" s="28" t="s">
        <v>49</v>
      </c>
      <c r="E156" s="30">
        <v>1</v>
      </c>
      <c r="F156" s="30">
        <v>531.92999999999995</v>
      </c>
      <c r="G156" s="30">
        <f t="shared" si="4"/>
        <v>531.92999999999995</v>
      </c>
      <c r="H156" s="73"/>
    </row>
    <row r="157" spans="1:8" s="32" customFormat="1" ht="24.95" customHeight="1" x14ac:dyDescent="0.2">
      <c r="A157" s="28"/>
      <c r="B157" s="29">
        <v>93653</v>
      </c>
      <c r="C157" s="34" t="s">
        <v>212</v>
      </c>
      <c r="D157" s="28" t="s">
        <v>49</v>
      </c>
      <c r="E157" s="30">
        <v>4</v>
      </c>
      <c r="F157" s="30">
        <v>17.34</v>
      </c>
      <c r="G157" s="30">
        <f t="shared" si="4"/>
        <v>69.36</v>
      </c>
      <c r="H157" s="73"/>
    </row>
    <row r="158" spans="1:8" s="39" customFormat="1" ht="24.95" customHeight="1" x14ac:dyDescent="0.2">
      <c r="A158" s="36"/>
      <c r="B158" s="37">
        <v>93661</v>
      </c>
      <c r="C158" s="34" t="s">
        <v>213</v>
      </c>
      <c r="D158" s="28" t="s">
        <v>49</v>
      </c>
      <c r="E158" s="38">
        <v>2</v>
      </c>
      <c r="F158" s="30">
        <v>82.41</v>
      </c>
      <c r="G158" s="30">
        <f t="shared" si="4"/>
        <v>164.82</v>
      </c>
      <c r="H158" s="76"/>
    </row>
    <row r="159" spans="1:8" s="32" customFormat="1" ht="24.95" customHeight="1" x14ac:dyDescent="0.2">
      <c r="A159" s="36"/>
      <c r="B159" s="29">
        <v>93664</v>
      </c>
      <c r="C159" s="34" t="s">
        <v>214</v>
      </c>
      <c r="D159" s="28" t="s">
        <v>49</v>
      </c>
      <c r="E159" s="30">
        <v>4</v>
      </c>
      <c r="F159" s="30">
        <v>93.18</v>
      </c>
      <c r="G159" s="30">
        <f t="shared" si="4"/>
        <v>372.72</v>
      </c>
      <c r="H159" s="73"/>
    </row>
    <row r="160" spans="1:8" s="32" customFormat="1" ht="24.95" customHeight="1" x14ac:dyDescent="0.2">
      <c r="A160" s="36"/>
      <c r="B160" s="29">
        <v>3380</v>
      </c>
      <c r="C160" s="34" t="s">
        <v>215</v>
      </c>
      <c r="D160" s="28" t="s">
        <v>49</v>
      </c>
      <c r="E160" s="30">
        <v>1</v>
      </c>
      <c r="F160" s="38">
        <v>83.33</v>
      </c>
      <c r="G160" s="30">
        <f t="shared" si="4"/>
        <v>83.33</v>
      </c>
      <c r="H160" s="73"/>
    </row>
    <row r="161" spans="1:8" s="32" customFormat="1" ht="8.25" customHeight="1" x14ac:dyDescent="0.2">
      <c r="A161" s="36"/>
      <c r="B161" s="29"/>
      <c r="C161" s="34"/>
      <c r="D161" s="28"/>
      <c r="E161" s="30"/>
      <c r="F161" s="38"/>
      <c r="G161" s="30"/>
      <c r="H161" s="73"/>
    </row>
    <row r="162" spans="1:8" s="32" customFormat="1" ht="15.75" customHeight="1" x14ac:dyDescent="0.2">
      <c r="A162" s="80"/>
      <c r="B162" s="57"/>
      <c r="C162" s="81" t="s">
        <v>44</v>
      </c>
      <c r="D162" s="56"/>
      <c r="E162" s="59"/>
      <c r="F162" s="59"/>
      <c r="G162" s="59"/>
      <c r="H162" s="72">
        <f>SUM(G163:G168)</f>
        <v>15331.293</v>
      </c>
    </row>
    <row r="163" spans="1:8" s="32" customFormat="1" ht="24.95" customHeight="1" x14ac:dyDescent="0.2">
      <c r="A163" s="36"/>
      <c r="B163" s="29">
        <v>88415</v>
      </c>
      <c r="C163" s="34" t="s">
        <v>219</v>
      </c>
      <c r="D163" s="28" t="s">
        <v>47</v>
      </c>
      <c r="E163" s="30">
        <v>116.6</v>
      </c>
      <c r="F163" s="30">
        <v>6.61</v>
      </c>
      <c r="G163" s="30">
        <f t="shared" si="4"/>
        <v>770.726</v>
      </c>
      <c r="H163" s="73"/>
    </row>
    <row r="164" spans="1:8" s="32" customFormat="1" ht="24.95" customHeight="1" x14ac:dyDescent="0.2">
      <c r="A164" s="36"/>
      <c r="B164" s="29">
        <v>88497</v>
      </c>
      <c r="C164" s="34" t="s">
        <v>108</v>
      </c>
      <c r="D164" s="28" t="s">
        <v>47</v>
      </c>
      <c r="E164" s="30">
        <v>133.24</v>
      </c>
      <c r="F164" s="30">
        <v>30.9</v>
      </c>
      <c r="G164" s="30">
        <f t="shared" si="4"/>
        <v>4117.116</v>
      </c>
      <c r="H164" s="73"/>
    </row>
    <row r="165" spans="1:8" s="32" customFormat="1" ht="24.95" customHeight="1" x14ac:dyDescent="0.2">
      <c r="A165" s="36"/>
      <c r="B165" s="29">
        <v>88496</v>
      </c>
      <c r="C165" s="34" t="s">
        <v>220</v>
      </c>
      <c r="D165" s="28" t="s">
        <v>47</v>
      </c>
      <c r="E165" s="30">
        <v>71.58</v>
      </c>
      <c r="F165" s="30">
        <v>55.08</v>
      </c>
      <c r="G165" s="30">
        <f t="shared" si="4"/>
        <v>3942.6263999999996</v>
      </c>
      <c r="H165" s="73"/>
    </row>
    <row r="166" spans="1:8" s="32" customFormat="1" ht="24.95" customHeight="1" x14ac:dyDescent="0.2">
      <c r="A166" s="36"/>
      <c r="B166" s="29">
        <v>88489</v>
      </c>
      <c r="C166" s="34" t="s">
        <v>46</v>
      </c>
      <c r="D166" s="28" t="s">
        <v>47</v>
      </c>
      <c r="E166" s="30">
        <v>239.84</v>
      </c>
      <c r="F166" s="30">
        <v>19.2</v>
      </c>
      <c r="G166" s="30">
        <f t="shared" si="4"/>
        <v>4604.9279999999999</v>
      </c>
      <c r="H166" s="73"/>
    </row>
    <row r="167" spans="1:8" s="32" customFormat="1" ht="24.95" customHeight="1" x14ac:dyDescent="0.2">
      <c r="A167" s="36"/>
      <c r="B167" s="29">
        <v>88488</v>
      </c>
      <c r="C167" s="34" t="s">
        <v>45</v>
      </c>
      <c r="D167" s="28" t="s">
        <v>47</v>
      </c>
      <c r="E167" s="30">
        <v>71.58</v>
      </c>
      <c r="F167" s="30">
        <v>23.27</v>
      </c>
      <c r="G167" s="30">
        <f t="shared" si="4"/>
        <v>1665.6666</v>
      </c>
      <c r="H167" s="73"/>
    </row>
    <row r="168" spans="1:8" s="32" customFormat="1" ht="34.5" customHeight="1" x14ac:dyDescent="0.2">
      <c r="A168" s="36"/>
      <c r="B168" s="29">
        <v>100739</v>
      </c>
      <c r="C168" s="83" t="s">
        <v>229</v>
      </c>
      <c r="D168" s="28" t="s">
        <v>47</v>
      </c>
      <c r="E168" s="30">
        <v>14.3</v>
      </c>
      <c r="F168" s="30">
        <v>16.100000000000001</v>
      </c>
      <c r="G168" s="30">
        <f t="shared" si="4"/>
        <v>230.23000000000002</v>
      </c>
      <c r="H168" s="73"/>
    </row>
    <row r="169" spans="1:8" s="32" customFormat="1" ht="3.75" customHeight="1" x14ac:dyDescent="0.2">
      <c r="A169" s="36"/>
      <c r="B169" s="29"/>
      <c r="C169" s="83"/>
      <c r="D169" s="28"/>
      <c r="E169" s="30"/>
      <c r="F169" s="30"/>
      <c r="G169" s="30"/>
      <c r="H169" s="73"/>
    </row>
    <row r="170" spans="1:8" s="32" customFormat="1" ht="24.95" customHeight="1" x14ac:dyDescent="0.25">
      <c r="A170" s="36"/>
      <c r="B170" s="90" t="s">
        <v>231</v>
      </c>
      <c r="C170" s="91"/>
      <c r="D170" s="91"/>
      <c r="E170" s="91"/>
      <c r="F170" s="91"/>
      <c r="G170" s="92"/>
      <c r="H170" s="85">
        <f>SUM(H14:H168)</f>
        <v>595671.13</v>
      </c>
    </row>
    <row r="171" spans="1:8" s="32" customFormat="1" ht="24.95" customHeight="1" x14ac:dyDescent="0.2">
      <c r="A171" s="44"/>
      <c r="B171" s="45"/>
      <c r="D171" s="44" t="s">
        <v>230</v>
      </c>
      <c r="E171" s="46"/>
      <c r="F171" s="46"/>
      <c r="G171" s="46"/>
      <c r="H171" s="77"/>
    </row>
    <row r="172" spans="1:8" s="32" customFormat="1" ht="24.95" customHeight="1" x14ac:dyDescent="0.2">
      <c r="A172" s="44"/>
      <c r="B172" s="45"/>
      <c r="D172" s="44"/>
      <c r="E172" s="46"/>
      <c r="F172" s="46"/>
      <c r="G172" s="46"/>
      <c r="H172" s="77"/>
    </row>
    <row r="173" spans="1:8" s="32" customFormat="1" ht="24.95" customHeight="1" x14ac:dyDescent="0.2">
      <c r="A173" s="44"/>
      <c r="B173" s="45"/>
      <c r="D173" s="44"/>
      <c r="E173" s="46"/>
      <c r="F173" s="46"/>
      <c r="G173" s="46"/>
      <c r="H173" s="77"/>
    </row>
    <row r="174" spans="1:8" s="49" customFormat="1" ht="12.75" x14ac:dyDescent="0.2">
      <c r="A174" s="47"/>
      <c r="B174" s="48"/>
      <c r="C174" s="86"/>
      <c r="D174" s="87" t="s">
        <v>114</v>
      </c>
      <c r="E174" s="88"/>
      <c r="F174" s="50"/>
      <c r="G174" s="50"/>
      <c r="H174" s="78"/>
    </row>
    <row r="175" spans="1:8" s="49" customFormat="1" ht="12.75" x14ac:dyDescent="0.2">
      <c r="A175" s="47"/>
      <c r="B175" s="48"/>
      <c r="C175" s="86"/>
      <c r="D175" s="89" t="s">
        <v>115</v>
      </c>
      <c r="E175" s="88"/>
      <c r="F175" s="50"/>
      <c r="G175" s="50"/>
      <c r="H175" s="78"/>
    </row>
    <row r="176" spans="1:8" s="49" customFormat="1" ht="11.25" x14ac:dyDescent="0.2">
      <c r="A176" s="47"/>
      <c r="B176" s="48"/>
      <c r="D176" s="47"/>
      <c r="E176" s="50"/>
      <c r="F176" s="50"/>
      <c r="G176" s="50"/>
      <c r="H176" s="78"/>
    </row>
    <row r="177" spans="1:8" s="49" customFormat="1" ht="11.25" x14ac:dyDescent="0.2">
      <c r="A177" s="47"/>
      <c r="B177" s="48"/>
      <c r="D177" s="47"/>
      <c r="E177" s="50"/>
      <c r="F177" s="50"/>
      <c r="G177" s="50"/>
      <c r="H177" s="78"/>
    </row>
  </sheetData>
  <mergeCells count="7">
    <mergeCell ref="B170:G170"/>
    <mergeCell ref="A2:G2"/>
    <mergeCell ref="B4:G4"/>
    <mergeCell ref="B6:G6"/>
    <mergeCell ref="B8:C8"/>
    <mergeCell ref="B10:C10"/>
    <mergeCell ref="G10:H10"/>
  </mergeCells>
  <conditionalFormatting sqref="C15 C17:C18 C121:C131">
    <cfRule type="expression" dxfId="21" priority="110">
      <formula>AND($B15&lt;&gt;"",$C15&lt;&gt;"",$C15&lt;&gt;0,C15="CÓDIGO REPETIDO")</formula>
    </cfRule>
  </conditionalFormatting>
  <conditionalFormatting sqref="C23">
    <cfRule type="expression" dxfId="20" priority="109">
      <formula>AND($B23&lt;&gt;"",$C23&lt;&gt;"",$C23&lt;&gt;0,C23="CÓDIGO REPETIDO")</formula>
    </cfRule>
  </conditionalFormatting>
  <conditionalFormatting sqref="C27:C32">
    <cfRule type="expression" dxfId="19" priority="77">
      <formula>AND($B27&lt;&gt;"",$C27&lt;&gt;"",$C27&lt;&gt;0,C27="CÓDIGO REPETIDO")</formula>
    </cfRule>
  </conditionalFormatting>
  <conditionalFormatting sqref="C34:C38">
    <cfRule type="expression" dxfId="18" priority="98">
      <formula>AND($B34&lt;&gt;"",$C34&lt;&gt;"",$C34&lt;&gt;0,C34="CÓDIGO REPETIDO")</formula>
    </cfRule>
  </conditionalFormatting>
  <conditionalFormatting sqref="C41:C45">
    <cfRule type="expression" dxfId="17" priority="93">
      <formula>AND($B41&lt;&gt;"",$C41&lt;&gt;"",$C41&lt;&gt;0,C41="CÓDIGO REPETIDO")</formula>
    </cfRule>
  </conditionalFormatting>
  <conditionalFormatting sqref="C47:C51">
    <cfRule type="expression" dxfId="16" priority="88">
      <formula>AND($B47&lt;&gt;"",$C47&lt;&gt;"",$C47&lt;&gt;0,C47="CÓDIGO REPETIDO")</formula>
    </cfRule>
  </conditionalFormatting>
  <conditionalFormatting sqref="C53">
    <cfRule type="expression" dxfId="15" priority="5">
      <formula>AND($B53&lt;&gt;"",$C53&lt;&gt;"",$C53&lt;&gt;0,C53="CÓDIGO REPETIDO")</formula>
    </cfRule>
  </conditionalFormatting>
  <conditionalFormatting sqref="C67:C68">
    <cfRule type="expression" dxfId="14" priority="75">
      <formula>AND($B67&lt;&gt;"",$C67&lt;&gt;"",$C67&lt;&gt;0,C67="CÓDIGO REPETIDO")</formula>
    </cfRule>
  </conditionalFormatting>
  <conditionalFormatting sqref="C70:C71">
    <cfRule type="expression" dxfId="13" priority="74">
      <formula>AND($B70&lt;&gt;"",$C70&lt;&gt;"",$C70&lt;&gt;0,C70="CÓDIGO REPETIDO")</formula>
    </cfRule>
  </conditionalFormatting>
  <conditionalFormatting sqref="C74:C75">
    <cfRule type="expression" dxfId="12" priority="85">
      <formula>AND($B74&lt;&gt;"",$C74&lt;&gt;"",$C74&lt;&gt;0,C74="CÓDIGO REPETIDO")</formula>
    </cfRule>
  </conditionalFormatting>
  <conditionalFormatting sqref="C78:C80">
    <cfRule type="expression" dxfId="11" priority="82">
      <formula>AND($B78&lt;&gt;"",$C78&lt;&gt;"",$C78&lt;&gt;0,C78="CÓDIGO REPETIDO")</formula>
    </cfRule>
  </conditionalFormatting>
  <conditionalFormatting sqref="C84:C102">
    <cfRule type="expression" dxfId="10" priority="61">
      <formula>AND($B84&lt;&gt;"",$C84&lt;&gt;"",$C84&lt;&gt;0,C84="CÓDIGO REPETIDO")</formula>
    </cfRule>
  </conditionalFormatting>
  <conditionalFormatting sqref="C104:C113 C115:C116">
    <cfRule type="expression" dxfId="9" priority="48">
      <formula>AND($B104&lt;&gt;"",$C104&lt;&gt;"",$C104&lt;&gt;0,C104="CÓDIGO REPETIDO")</formula>
    </cfRule>
  </conditionalFormatting>
  <conditionalFormatting sqref="C119">
    <cfRule type="expression" dxfId="8" priority="34">
      <formula>AND($B119&lt;&gt;"",$C119&lt;&gt;"",$C119&lt;&gt;0,C119="CÓDIGO REPETIDO")</formula>
    </cfRule>
  </conditionalFormatting>
  <conditionalFormatting sqref="C134:C152">
    <cfRule type="expression" dxfId="7" priority="15">
      <formula>AND($B134&lt;&gt;"",$C134&lt;&gt;"",$C134&lt;&gt;0,C134="CÓDIGO REPETIDO")</formula>
    </cfRule>
  </conditionalFormatting>
  <conditionalFormatting sqref="C156:C157">
    <cfRule type="expression" dxfId="6" priority="13">
      <formula>AND($B156&lt;&gt;"",$C156&lt;&gt;"",$C156&lt;&gt;0,C156="CÓDIGO REPETIDO")</formula>
    </cfRule>
  </conditionalFormatting>
  <conditionalFormatting sqref="C159:C161">
    <cfRule type="expression" dxfId="5" priority="11">
      <formula>AND($B159&lt;&gt;"",$C159&lt;&gt;"",$C159&lt;&gt;0,C159="CÓDIGO REPETIDO")</formula>
    </cfRule>
  </conditionalFormatting>
  <conditionalFormatting sqref="C163:C167">
    <cfRule type="expression" dxfId="4" priority="6">
      <formula>AND($B163&lt;&gt;"",$C163&lt;&gt;"",$C163&lt;&gt;0,C163="CÓDIGO REPETIDO")</formula>
    </cfRule>
  </conditionalFormatting>
  <conditionalFormatting sqref="C16">
    <cfRule type="expression" dxfId="3" priority="4">
      <formula>AND($B16&lt;&gt;"",$C16&lt;&gt;"",$C16&lt;&gt;0,C16="CÓDIGO REPETIDO")</formula>
    </cfRule>
  </conditionalFormatting>
  <conditionalFormatting sqref="C114">
    <cfRule type="expression" dxfId="2" priority="3">
      <formula>AND($B114&lt;&gt;"",$C114&lt;&gt;"",$C114&lt;&gt;0,C114="CÓDIGO REPETIDO")</formula>
    </cfRule>
  </conditionalFormatting>
  <conditionalFormatting sqref="C120">
    <cfRule type="expression" dxfId="1" priority="2">
      <formula>AND($B120&lt;&gt;"",$C120&lt;&gt;"",$C120&lt;&gt;0,C120="CÓDIGO REPETIDO")</formula>
    </cfRule>
  </conditionalFormatting>
  <conditionalFormatting sqref="C168:C169">
    <cfRule type="expression" dxfId="0" priority="1">
      <formula>AND($B168&lt;&gt;"",$C168&lt;&gt;"",$C168&lt;&gt;0,C168="CÓDIGO REPETIDO")</formula>
    </cfRule>
  </conditionalFormatting>
  <pageMargins left="0.70866141732283472" right="0.51181102362204722" top="0.78740157480314965" bottom="0.39370078740157483" header="0" footer="0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5"/>
  <sheetViews>
    <sheetView topLeftCell="A7" workbookViewId="0">
      <selection activeCell="O26" sqref="O26"/>
    </sheetView>
  </sheetViews>
  <sheetFormatPr defaultRowHeight="15" x14ac:dyDescent="0.25"/>
  <cols>
    <col min="1" max="1" width="12.28515625" customWidth="1"/>
    <col min="2" max="2" width="11.7109375" customWidth="1"/>
    <col min="3" max="3" width="11.28515625" customWidth="1"/>
    <col min="4" max="5" width="10.7109375" customWidth="1"/>
    <col min="6" max="6" width="0.5703125" customWidth="1"/>
    <col min="7" max="9" width="10.7109375" customWidth="1"/>
    <col min="10" max="10" width="11.85546875" customWidth="1"/>
    <col min="11" max="12" width="10.7109375" customWidth="1"/>
    <col min="13" max="13" width="1.28515625" customWidth="1"/>
    <col min="14" max="14" width="10.7109375" customWidth="1"/>
    <col min="15" max="15" width="14" customWidth="1"/>
    <col min="16" max="16" width="15.5703125" customWidth="1"/>
  </cols>
  <sheetData>
    <row r="1" spans="1:17" ht="15.75" customHeight="1" x14ac:dyDescent="0.25"/>
    <row r="2" spans="1:17" s="6" customFormat="1" ht="18" x14ac:dyDescent="0.25">
      <c r="B2" s="101" t="s">
        <v>54</v>
      </c>
      <c r="C2" s="101"/>
      <c r="D2" s="101"/>
      <c r="E2" s="101"/>
      <c r="F2" s="101"/>
      <c r="G2" s="101"/>
      <c r="H2" s="101"/>
    </row>
    <row r="3" spans="1:17" s="6" customFormat="1" ht="36" customHeight="1" x14ac:dyDescent="0.25">
      <c r="B3" s="101" t="s">
        <v>55</v>
      </c>
      <c r="C3" s="101"/>
      <c r="D3" s="101"/>
      <c r="E3" s="101"/>
      <c r="F3" s="101"/>
      <c r="G3" s="101"/>
      <c r="H3" s="101"/>
      <c r="I3" s="97" t="s">
        <v>62</v>
      </c>
      <c r="J3" s="98"/>
      <c r="K3" s="98"/>
      <c r="L3" s="98"/>
      <c r="M3" s="98"/>
      <c r="N3" s="98"/>
      <c r="O3" s="98"/>
      <c r="P3" s="13"/>
    </row>
    <row r="4" spans="1:17" s="6" customFormat="1" ht="18" x14ac:dyDescent="0.25">
      <c r="B4" s="7"/>
      <c r="C4" s="7"/>
      <c r="D4" s="7"/>
      <c r="E4" s="7"/>
      <c r="F4" s="8"/>
      <c r="G4" s="9"/>
      <c r="H4" s="10"/>
      <c r="J4" s="99" t="s">
        <v>56</v>
      </c>
      <c r="K4" s="99"/>
      <c r="M4" s="99" t="s">
        <v>63</v>
      </c>
      <c r="N4" s="99"/>
      <c r="O4" s="99"/>
      <c r="P4" s="99"/>
    </row>
    <row r="5" spans="1:17" s="6" customFormat="1" ht="18" x14ac:dyDescent="0.25">
      <c r="A5" s="106" t="s">
        <v>58</v>
      </c>
      <c r="B5" s="102" t="s">
        <v>56</v>
      </c>
      <c r="C5" s="102"/>
      <c r="D5" s="102"/>
      <c r="E5" s="102"/>
      <c r="F5" s="103" t="s">
        <v>57</v>
      </c>
      <c r="G5" s="104"/>
      <c r="H5" s="105"/>
      <c r="J5" s="5"/>
    </row>
    <row r="6" spans="1:17" s="3" customFormat="1" x14ac:dyDescent="0.2">
      <c r="A6" s="106"/>
      <c r="B6" s="4">
        <v>10.65</v>
      </c>
      <c r="C6" s="4">
        <v>6.69</v>
      </c>
      <c r="D6" s="4">
        <v>6.3</v>
      </c>
      <c r="E6" s="4">
        <v>14.87</v>
      </c>
      <c r="F6" s="4"/>
      <c r="G6" s="4">
        <v>25.4</v>
      </c>
      <c r="H6" s="4"/>
      <c r="J6" s="3">
        <v>13.88</v>
      </c>
      <c r="K6" s="3">
        <v>14.5</v>
      </c>
      <c r="L6" s="3">
        <v>12.72</v>
      </c>
      <c r="N6" s="3">
        <v>25.4</v>
      </c>
      <c r="O6" s="3">
        <v>9.6</v>
      </c>
    </row>
    <row r="7" spans="1:17" s="3" customFormat="1" x14ac:dyDescent="0.2">
      <c r="A7" s="106"/>
      <c r="B7" s="4">
        <v>18.53</v>
      </c>
      <c r="C7" s="4">
        <v>7.87</v>
      </c>
      <c r="D7" s="4">
        <v>8.57</v>
      </c>
      <c r="E7" s="4">
        <v>10.15</v>
      </c>
      <c r="F7" s="4"/>
      <c r="G7" s="4">
        <v>11.2</v>
      </c>
      <c r="H7" s="4"/>
      <c r="J7" s="3">
        <v>17.260000000000002</v>
      </c>
      <c r="K7" s="3">
        <v>15.06</v>
      </c>
      <c r="L7" s="3">
        <v>13.09</v>
      </c>
      <c r="N7" s="3">
        <v>11.2</v>
      </c>
      <c r="O7" s="3">
        <v>17.5</v>
      </c>
    </row>
    <row r="8" spans="1:17" s="3" customFormat="1" x14ac:dyDescent="0.2">
      <c r="A8" s="106"/>
      <c r="B8" s="4">
        <v>5.5</v>
      </c>
      <c r="C8" s="4">
        <v>14.17</v>
      </c>
      <c r="D8" s="4">
        <v>15.08</v>
      </c>
      <c r="E8" s="4">
        <v>9.9700000000000006</v>
      </c>
      <c r="F8" s="4"/>
      <c r="G8" s="4">
        <v>12</v>
      </c>
      <c r="H8" s="4"/>
      <c r="J8" s="3">
        <v>9.4</v>
      </c>
      <c r="K8" s="3">
        <v>25.43</v>
      </c>
      <c r="L8" s="3">
        <v>22.32</v>
      </c>
      <c r="N8" s="3">
        <v>9.1999999999999993</v>
      </c>
      <c r="O8" s="3">
        <v>2.25</v>
      </c>
    </row>
    <row r="9" spans="1:17" s="3" customFormat="1" x14ac:dyDescent="0.2">
      <c r="A9" s="106"/>
      <c r="B9" s="4">
        <v>4.8099999999999996</v>
      </c>
      <c r="C9" s="4">
        <v>13.05</v>
      </c>
      <c r="D9" s="4">
        <v>14.98</v>
      </c>
      <c r="E9" s="4">
        <v>29.05</v>
      </c>
      <c r="F9" s="4"/>
      <c r="G9" s="4">
        <v>3</v>
      </c>
      <c r="H9" s="4"/>
      <c r="J9" s="3">
        <v>8.8000000000000007</v>
      </c>
      <c r="K9" s="3">
        <v>11.3</v>
      </c>
      <c r="L9" s="3">
        <v>10.55</v>
      </c>
      <c r="N9" s="3">
        <v>5</v>
      </c>
      <c r="O9" s="3">
        <v>22</v>
      </c>
    </row>
    <row r="10" spans="1:17" s="3" customFormat="1" x14ac:dyDescent="0.2">
      <c r="A10" s="106"/>
      <c r="B10" s="4">
        <v>10.65</v>
      </c>
      <c r="C10" s="4">
        <v>14.17</v>
      </c>
      <c r="D10" s="4">
        <v>6.23</v>
      </c>
      <c r="E10" s="4">
        <v>5.04</v>
      </c>
      <c r="F10" s="4"/>
      <c r="G10" s="4">
        <v>16</v>
      </c>
      <c r="H10" s="4"/>
      <c r="J10" s="3">
        <v>13.88</v>
      </c>
      <c r="K10" s="3">
        <v>11.38</v>
      </c>
      <c r="L10" s="3">
        <v>15.8</v>
      </c>
      <c r="N10" s="3">
        <v>15.4</v>
      </c>
      <c r="O10" s="3">
        <v>11.2</v>
      </c>
    </row>
    <row r="11" spans="1:17" s="3" customFormat="1" x14ac:dyDescent="0.2">
      <c r="A11" s="106"/>
      <c r="B11" s="4">
        <v>10.65</v>
      </c>
      <c r="C11" s="4">
        <v>7.95</v>
      </c>
      <c r="D11" s="4">
        <v>10</v>
      </c>
      <c r="E11" s="4">
        <v>5.04</v>
      </c>
      <c r="F11" s="4"/>
      <c r="G11" s="4">
        <v>9.6</v>
      </c>
      <c r="H11" s="4"/>
      <c r="J11" s="3">
        <v>13.88</v>
      </c>
      <c r="K11" s="3">
        <v>7.28</v>
      </c>
      <c r="L11" s="3">
        <v>12.7</v>
      </c>
      <c r="N11" s="3">
        <v>9.6</v>
      </c>
      <c r="O11" s="3">
        <v>10</v>
      </c>
    </row>
    <row r="12" spans="1:17" s="3" customFormat="1" x14ac:dyDescent="0.2">
      <c r="A12" s="106"/>
      <c r="B12" s="4">
        <v>12.83</v>
      </c>
      <c r="C12" s="4">
        <v>12.07</v>
      </c>
      <c r="D12" s="4">
        <v>10.01</v>
      </c>
      <c r="E12" s="4">
        <v>17.57</v>
      </c>
      <c r="F12" s="4"/>
      <c r="G12" s="4">
        <v>38</v>
      </c>
      <c r="H12" s="4"/>
      <c r="J12" s="3">
        <v>15.26</v>
      </c>
      <c r="K12" s="3">
        <v>16.78</v>
      </c>
      <c r="L12" s="3">
        <v>23.62</v>
      </c>
      <c r="N12" s="3">
        <v>38.700000000000003</v>
      </c>
      <c r="Q12" s="3">
        <v>2.5499999999999998</v>
      </c>
    </row>
    <row r="13" spans="1:17" s="3" customFormat="1" x14ac:dyDescent="0.2">
      <c r="A13" s="106"/>
      <c r="B13" s="4">
        <v>4.41</v>
      </c>
      <c r="C13" s="4">
        <v>4.8099999999999996</v>
      </c>
      <c r="D13" s="4">
        <v>12.07</v>
      </c>
      <c r="E13" s="4">
        <v>5.72</v>
      </c>
      <c r="F13" s="4"/>
      <c r="G13" s="4">
        <v>28</v>
      </c>
      <c r="H13" s="4"/>
      <c r="J13" s="3">
        <v>9.3800000000000008</v>
      </c>
      <c r="K13" s="3">
        <v>34.159999999999997</v>
      </c>
      <c r="L13" s="3">
        <v>18</v>
      </c>
      <c r="N13" s="3">
        <v>2.25</v>
      </c>
      <c r="Q13" s="3">
        <v>2.5499999999999998</v>
      </c>
    </row>
    <row r="14" spans="1:17" s="3" customFormat="1" x14ac:dyDescent="0.2">
      <c r="A14" s="106"/>
      <c r="B14" s="4">
        <v>10.210000000000001</v>
      </c>
      <c r="C14" s="4">
        <v>3.32</v>
      </c>
      <c r="D14" s="4">
        <v>26.81</v>
      </c>
      <c r="E14" s="4">
        <v>5.07</v>
      </c>
      <c r="F14" s="4"/>
      <c r="G14" s="4">
        <v>17.5</v>
      </c>
      <c r="H14" s="4"/>
      <c r="J14" s="3">
        <v>13.68</v>
      </c>
      <c r="K14" s="3">
        <v>26.08</v>
      </c>
      <c r="L14" s="18">
        <v>19.68</v>
      </c>
      <c r="N14" s="3">
        <v>2.25</v>
      </c>
      <c r="Q14" s="3">
        <v>2.5499999999999998</v>
      </c>
    </row>
    <row r="15" spans="1:17" s="3" customFormat="1" x14ac:dyDescent="0.2">
      <c r="A15" s="106"/>
      <c r="B15" s="4">
        <v>11.21</v>
      </c>
      <c r="C15" s="4">
        <v>8.07</v>
      </c>
      <c r="D15" s="4"/>
      <c r="E15" s="4">
        <v>12.35</v>
      </c>
      <c r="F15" s="4"/>
      <c r="G15" s="4">
        <v>17.5</v>
      </c>
      <c r="H15" s="4"/>
      <c r="J15" s="3">
        <v>14</v>
      </c>
      <c r="K15" s="3">
        <v>10.6</v>
      </c>
      <c r="L15" s="3">
        <v>17.04</v>
      </c>
      <c r="N15" s="3">
        <v>1.85</v>
      </c>
      <c r="Q15" s="3">
        <v>5.04</v>
      </c>
    </row>
    <row r="16" spans="1:17" s="3" customFormat="1" x14ac:dyDescent="0.2">
      <c r="A16" s="106"/>
      <c r="B16" s="4">
        <v>6.39</v>
      </c>
      <c r="C16" s="4">
        <v>13.98</v>
      </c>
      <c r="D16" s="4"/>
      <c r="E16" s="4">
        <v>2.5499999999999998</v>
      </c>
      <c r="F16" s="4"/>
      <c r="G16" s="4">
        <v>10</v>
      </c>
      <c r="H16" s="4"/>
      <c r="J16" s="3">
        <v>10.4</v>
      </c>
      <c r="K16" s="3">
        <v>11.9</v>
      </c>
      <c r="L16" s="3">
        <v>8.7899999999999991</v>
      </c>
      <c r="N16" s="3">
        <v>1.85</v>
      </c>
      <c r="Q16" s="3">
        <v>5.04</v>
      </c>
    </row>
    <row r="17" spans="1:17" s="3" customFormat="1" x14ac:dyDescent="0.2">
      <c r="A17" s="106"/>
      <c r="B17" s="4">
        <v>2.39</v>
      </c>
      <c r="C17" s="4"/>
      <c r="D17" s="4"/>
      <c r="E17" s="4">
        <v>6.72</v>
      </c>
      <c r="F17" s="4"/>
      <c r="G17" s="4"/>
      <c r="H17" s="4"/>
      <c r="J17" s="3">
        <v>6.4</v>
      </c>
      <c r="K17" s="3">
        <v>15.62</v>
      </c>
      <c r="L17" s="3">
        <v>9.5399999999999991</v>
      </c>
      <c r="N17" s="3">
        <v>1.7</v>
      </c>
    </row>
    <row r="18" spans="1:17" s="3" customFormat="1" x14ac:dyDescent="0.2">
      <c r="A18" s="106"/>
      <c r="B18" s="4">
        <v>34.08</v>
      </c>
      <c r="C18" s="4">
        <v>25.82</v>
      </c>
      <c r="D18" s="4"/>
      <c r="E18" s="4">
        <v>6.02</v>
      </c>
      <c r="F18" s="4"/>
      <c r="G18" s="4"/>
      <c r="H18" s="4"/>
      <c r="J18" s="3">
        <v>11.28</v>
      </c>
      <c r="K18" s="3">
        <v>15.56</v>
      </c>
      <c r="L18" s="3">
        <v>14.06</v>
      </c>
      <c r="N18" s="3">
        <v>1.85</v>
      </c>
      <c r="Q18" s="3">
        <f>SUM(Q12:Q17)</f>
        <v>17.73</v>
      </c>
    </row>
    <row r="19" spans="1:17" s="3" customFormat="1" x14ac:dyDescent="0.2">
      <c r="A19" s="106"/>
      <c r="B19" s="4"/>
      <c r="C19" s="4">
        <v>18.350000000000001</v>
      </c>
      <c r="D19" s="4"/>
      <c r="E19" s="4">
        <v>11.99</v>
      </c>
      <c r="F19" s="4"/>
      <c r="G19" s="4"/>
      <c r="H19" s="4"/>
      <c r="J19" s="3">
        <v>11.28</v>
      </c>
      <c r="K19" s="3">
        <v>10.56</v>
      </c>
      <c r="L19" s="3">
        <v>6.4</v>
      </c>
      <c r="N19" s="3">
        <v>1.85</v>
      </c>
    </row>
    <row r="20" spans="1:17" s="3" customFormat="1" x14ac:dyDescent="0.2">
      <c r="A20" s="106"/>
      <c r="B20" s="4"/>
      <c r="C20" s="4"/>
      <c r="D20" s="4"/>
      <c r="E20" s="4">
        <v>8.16</v>
      </c>
      <c r="F20" s="4"/>
      <c r="G20" s="4"/>
      <c r="H20" s="4"/>
      <c r="J20" s="3">
        <v>15.06</v>
      </c>
      <c r="K20" s="3">
        <v>13.24</v>
      </c>
      <c r="L20" s="3">
        <v>10.84</v>
      </c>
      <c r="N20" s="3">
        <v>3.45</v>
      </c>
    </row>
    <row r="21" spans="1:17" s="3" customFormat="1" x14ac:dyDescent="0.2">
      <c r="A21" s="106"/>
      <c r="B21" s="4"/>
      <c r="C21" s="4"/>
      <c r="D21" s="4"/>
      <c r="E21" s="4">
        <v>2.5499999999999998</v>
      </c>
      <c r="F21" s="4"/>
      <c r="G21" s="4"/>
      <c r="H21" s="4"/>
      <c r="J21" s="3">
        <v>50.08</v>
      </c>
      <c r="K21" s="3">
        <v>10.199999999999999</v>
      </c>
      <c r="L21" s="3">
        <v>12.8</v>
      </c>
    </row>
    <row r="22" spans="1:17" s="3" customFormat="1" x14ac:dyDescent="0.2">
      <c r="A22" s="106"/>
      <c r="B22" s="4"/>
      <c r="C22" s="4"/>
      <c r="D22" s="4"/>
      <c r="E22" s="4">
        <v>2.5499999999999998</v>
      </c>
      <c r="F22" s="4"/>
      <c r="G22" s="4"/>
      <c r="H22" s="4"/>
    </row>
    <row r="23" spans="1:17" s="3" customFormat="1" x14ac:dyDescent="0.2">
      <c r="A23" s="106"/>
      <c r="B23" s="4"/>
      <c r="C23" s="4"/>
      <c r="D23" s="4"/>
      <c r="E23" s="4"/>
      <c r="F23" s="4"/>
      <c r="G23" s="4"/>
      <c r="H23" s="4"/>
    </row>
    <row r="24" spans="1:17" s="3" customFormat="1" x14ac:dyDescent="0.2">
      <c r="A24" s="106"/>
      <c r="B24" s="4"/>
      <c r="C24" s="4"/>
      <c r="D24" s="4"/>
      <c r="E24" s="4"/>
      <c r="F24" s="4"/>
      <c r="G24" s="4"/>
      <c r="H24" s="4"/>
    </row>
    <row r="25" spans="1:17" s="3" customFormat="1" x14ac:dyDescent="0.2">
      <c r="A25" s="106"/>
      <c r="B25" s="4"/>
      <c r="C25" s="4"/>
      <c r="D25" s="4"/>
      <c r="E25" s="11">
        <f>SUM(B6:E22)</f>
        <v>558.04999999999984</v>
      </c>
      <c r="F25" s="4"/>
      <c r="G25" s="11">
        <f>SUM(G6:G24)</f>
        <v>188.2</v>
      </c>
      <c r="H25" s="4"/>
      <c r="L25" s="3">
        <f>SUM(J5:M22)</f>
        <v>711.51999999999964</v>
      </c>
      <c r="O25" s="3">
        <f>SUM(N7:O22)</f>
        <v>169.09999999999997</v>
      </c>
    </row>
    <row r="26" spans="1:17" s="3" customFormat="1" x14ac:dyDescent="0.2">
      <c r="A26" s="106"/>
      <c r="B26" s="4"/>
      <c r="C26" s="4"/>
      <c r="D26" s="4"/>
      <c r="E26" s="4">
        <v>1</v>
      </c>
      <c r="F26" s="4"/>
      <c r="G26" s="4">
        <v>0.8</v>
      </c>
      <c r="H26" s="4"/>
      <c r="L26" s="3">
        <v>3</v>
      </c>
      <c r="O26" s="3">
        <v>3.2</v>
      </c>
    </row>
    <row r="27" spans="1:17" s="3" customFormat="1" x14ac:dyDescent="0.2">
      <c r="A27" s="106"/>
      <c r="B27" s="4"/>
      <c r="C27" s="4"/>
      <c r="D27" s="4"/>
      <c r="E27" s="12">
        <f>SUM(E25*E26)</f>
        <v>558.04999999999984</v>
      </c>
      <c r="F27" s="12"/>
      <c r="G27" s="12">
        <f>SUM(G25*G26)</f>
        <v>150.56</v>
      </c>
      <c r="H27" s="4"/>
      <c r="L27" s="14">
        <f>SUM(L25*L26)</f>
        <v>2134.559999999999</v>
      </c>
      <c r="O27" s="14">
        <f>SUM(O25*O26)</f>
        <v>541.11999999999989</v>
      </c>
    </row>
    <row r="28" spans="1:17" s="3" customFormat="1" x14ac:dyDescent="0.2">
      <c r="B28" s="4"/>
      <c r="C28" s="4"/>
      <c r="D28" s="4"/>
      <c r="E28" s="4"/>
      <c r="F28" s="4"/>
      <c r="G28" s="4"/>
      <c r="H28" s="4"/>
    </row>
    <row r="29" spans="1:17" s="3" customFormat="1" x14ac:dyDescent="0.2">
      <c r="A29" s="3" t="s">
        <v>59</v>
      </c>
      <c r="E29" s="14">
        <v>17.41</v>
      </c>
      <c r="G29" s="14">
        <v>11.35</v>
      </c>
    </row>
    <row r="30" spans="1:17" s="3" customFormat="1" x14ac:dyDescent="0.2"/>
    <row r="31" spans="1:17" s="3" customFormat="1" x14ac:dyDescent="0.2">
      <c r="A31" s="3" t="s">
        <v>60</v>
      </c>
      <c r="E31" s="14">
        <v>7.2</v>
      </c>
      <c r="G31" s="14">
        <v>7</v>
      </c>
      <c r="Q31" s="3">
        <v>18</v>
      </c>
    </row>
    <row r="32" spans="1:17" s="3" customFormat="1" x14ac:dyDescent="0.2">
      <c r="Q32" s="3">
        <v>6.4</v>
      </c>
    </row>
    <row r="33" spans="1:17" s="3" customFormat="1" x14ac:dyDescent="0.2">
      <c r="A33" s="3" t="s">
        <v>61</v>
      </c>
      <c r="E33" s="14">
        <v>3.2</v>
      </c>
      <c r="G33" s="14">
        <v>4.6500000000000004</v>
      </c>
      <c r="L33" s="14">
        <v>18.25</v>
      </c>
      <c r="O33" s="14">
        <v>19.75</v>
      </c>
      <c r="Q33" s="3">
        <v>6.4</v>
      </c>
    </row>
    <row r="34" spans="1:17" s="3" customFormat="1" x14ac:dyDescent="0.2">
      <c r="Q34" s="3">
        <v>6.4</v>
      </c>
    </row>
    <row r="35" spans="1:17" s="3" customFormat="1" x14ac:dyDescent="0.2">
      <c r="L35" s="14">
        <v>29</v>
      </c>
      <c r="O35" s="14">
        <v>32</v>
      </c>
    </row>
    <row r="36" spans="1:17" s="3" customFormat="1" x14ac:dyDescent="0.2">
      <c r="Q36" s="3">
        <f>SUM(Q31:Q35)</f>
        <v>37.199999999999996</v>
      </c>
    </row>
    <row r="37" spans="1:17" s="3" customFormat="1" x14ac:dyDescent="0.2">
      <c r="Q37" s="3">
        <v>2.5</v>
      </c>
    </row>
    <row r="38" spans="1:17" s="3" customFormat="1" x14ac:dyDescent="0.2">
      <c r="Q38" s="3">
        <f>SUM(Q36*Q37)</f>
        <v>92.999999999999986</v>
      </c>
    </row>
    <row r="39" spans="1:17" s="3" customFormat="1" ht="15.75" x14ac:dyDescent="0.25">
      <c r="A39" s="100" t="s">
        <v>64</v>
      </c>
      <c r="B39" s="100"/>
      <c r="C39" s="15"/>
      <c r="D39" s="15"/>
      <c r="E39" s="15">
        <f>SUM(E27:E34)</f>
        <v>585.8599999999999</v>
      </c>
      <c r="F39" s="15">
        <f>SUM(F27:F34)</f>
        <v>0</v>
      </c>
      <c r="G39" s="15">
        <f>SUM(G27:G34)</f>
        <v>173.56</v>
      </c>
      <c r="H39" s="15"/>
      <c r="I39" s="15"/>
      <c r="J39" s="15"/>
      <c r="K39" s="15"/>
      <c r="L39" s="15">
        <f>SUM(L27:L38)</f>
        <v>2181.809999999999</v>
      </c>
      <c r="M39" s="15">
        <f>SUM(M27:M38)</f>
        <v>0</v>
      </c>
      <c r="N39" s="15"/>
      <c r="O39" s="15">
        <f>SUM(O27:O38)</f>
        <v>592.86999999999989</v>
      </c>
    </row>
    <row r="40" spans="1:17" s="3" customFormat="1" x14ac:dyDescent="0.2"/>
    <row r="41" spans="1:17" s="3" customFormat="1" x14ac:dyDescent="0.2">
      <c r="G41" s="3">
        <f>SUM(E39:G39)</f>
        <v>759.41999999999985</v>
      </c>
    </row>
    <row r="42" spans="1:17" s="3" customFormat="1" x14ac:dyDescent="0.2">
      <c r="O42" s="3">
        <f>SUM(L39:O39)</f>
        <v>2774.6799999999989</v>
      </c>
    </row>
    <row r="43" spans="1:17" s="3" customFormat="1" x14ac:dyDescent="0.2"/>
    <row r="44" spans="1:17" s="3" customFormat="1" x14ac:dyDescent="0.2"/>
    <row r="45" spans="1:17" s="3" customFormat="1" x14ac:dyDescent="0.2"/>
    <row r="46" spans="1:17" s="3" customFormat="1" x14ac:dyDescent="0.2"/>
    <row r="47" spans="1:17" s="3" customFormat="1" x14ac:dyDescent="0.2">
      <c r="G47" s="3" t="s">
        <v>109</v>
      </c>
      <c r="J47" s="3">
        <v>233.75</v>
      </c>
    </row>
    <row r="48" spans="1:17" s="3" customFormat="1" x14ac:dyDescent="0.2">
      <c r="J48" s="3">
        <v>93</v>
      </c>
    </row>
    <row r="49" spans="7:10" s="3" customFormat="1" x14ac:dyDescent="0.2">
      <c r="G49" s="3" t="s">
        <v>110</v>
      </c>
      <c r="J49" s="3">
        <f>SUM(J47+J48)</f>
        <v>326.75</v>
      </c>
    </row>
    <row r="50" spans="7:10" s="3" customFormat="1" x14ac:dyDescent="0.2"/>
    <row r="51" spans="7:10" s="3" customFormat="1" x14ac:dyDescent="0.2"/>
    <row r="52" spans="7:10" s="3" customFormat="1" x14ac:dyDescent="0.2"/>
    <row r="53" spans="7:10" s="3" customFormat="1" x14ac:dyDescent="0.2"/>
    <row r="54" spans="7:10" s="3" customFormat="1" x14ac:dyDescent="0.2"/>
    <row r="55" spans="7:10" s="3" customFormat="1" x14ac:dyDescent="0.2"/>
    <row r="56" spans="7:10" s="3" customFormat="1" x14ac:dyDescent="0.2"/>
    <row r="57" spans="7:10" s="3" customFormat="1" x14ac:dyDescent="0.2"/>
    <row r="58" spans="7:10" s="3" customFormat="1" x14ac:dyDescent="0.2"/>
    <row r="59" spans="7:10" s="3" customFormat="1" x14ac:dyDescent="0.2"/>
    <row r="60" spans="7:10" s="3" customFormat="1" x14ac:dyDescent="0.2"/>
    <row r="61" spans="7:10" s="3" customFormat="1" x14ac:dyDescent="0.2"/>
    <row r="62" spans="7:10" s="3" customFormat="1" x14ac:dyDescent="0.2"/>
    <row r="63" spans="7:10" s="3" customFormat="1" x14ac:dyDescent="0.2"/>
    <row r="64" spans="7:10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</sheetData>
  <mergeCells count="9">
    <mergeCell ref="I3:O3"/>
    <mergeCell ref="J4:K4"/>
    <mergeCell ref="M4:P4"/>
    <mergeCell ref="A39:B39"/>
    <mergeCell ref="B2:H2"/>
    <mergeCell ref="B5:E5"/>
    <mergeCell ref="B3:H3"/>
    <mergeCell ref="F5:H5"/>
    <mergeCell ref="A5:A27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Plan1</vt:lpstr>
      <vt:lpstr>Plan2</vt:lpstr>
      <vt:lpstr>Plan1!Area_de_impressao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Valquiria Berticelli</dc:creator>
  <cp:lastModifiedBy>CEIA</cp:lastModifiedBy>
  <cp:lastPrinted>2026-02-26T10:59:15Z</cp:lastPrinted>
  <dcterms:created xsi:type="dcterms:W3CDTF">2023-06-13T00:26:21Z</dcterms:created>
  <dcterms:modified xsi:type="dcterms:W3CDTF">2026-03-16T11:55:36Z</dcterms:modified>
</cp:coreProperties>
</file>